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각종재정규모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2" i="1" l="1"/>
  <c r="I123" i="1" s="1"/>
  <c r="H121" i="1"/>
  <c r="I122" i="1" s="1"/>
  <c r="H120" i="1"/>
  <c r="H119" i="1"/>
  <c r="I120" i="1" s="1"/>
  <c r="P104" i="1"/>
  <c r="O104" i="1"/>
  <c r="N104" i="1"/>
  <c r="K104" i="1"/>
  <c r="J104" i="1"/>
  <c r="P103" i="1"/>
  <c r="O103" i="1"/>
  <c r="N103" i="1"/>
  <c r="K103" i="1"/>
  <c r="J103" i="1"/>
  <c r="P102" i="1"/>
  <c r="O102" i="1"/>
  <c r="N102" i="1"/>
  <c r="K102" i="1"/>
  <c r="J102" i="1"/>
  <c r="P101" i="1"/>
  <c r="O101" i="1"/>
  <c r="N101" i="1"/>
  <c r="K101" i="1"/>
  <c r="J101" i="1"/>
  <c r="P100" i="1"/>
  <c r="O100" i="1"/>
  <c r="N100" i="1"/>
  <c r="M100" i="1"/>
  <c r="K100" i="1"/>
  <c r="J100" i="1"/>
  <c r="P99" i="1"/>
  <c r="O99" i="1"/>
  <c r="N99" i="1"/>
  <c r="M99" i="1"/>
  <c r="K99" i="1"/>
  <c r="J99" i="1"/>
  <c r="P98" i="1"/>
  <c r="O98" i="1"/>
  <c r="N98" i="1"/>
  <c r="M98" i="1"/>
  <c r="K98" i="1"/>
  <c r="J98" i="1"/>
  <c r="P97" i="1"/>
  <c r="O97" i="1"/>
  <c r="N97" i="1"/>
  <c r="M97" i="1"/>
  <c r="K97" i="1"/>
  <c r="J97" i="1"/>
  <c r="P96" i="1"/>
  <c r="O96" i="1"/>
  <c r="N96" i="1"/>
  <c r="M96" i="1"/>
  <c r="K96" i="1"/>
  <c r="J96" i="1"/>
  <c r="P95" i="1"/>
  <c r="O95" i="1"/>
  <c r="N95" i="1"/>
  <c r="M95" i="1"/>
  <c r="K95" i="1"/>
  <c r="J95" i="1"/>
  <c r="P94" i="1"/>
  <c r="O94" i="1"/>
  <c r="N94" i="1"/>
  <c r="M94" i="1"/>
  <c r="K94" i="1"/>
  <c r="J94" i="1"/>
  <c r="P93" i="1"/>
  <c r="O93" i="1"/>
  <c r="M93" i="1"/>
  <c r="K93" i="1"/>
  <c r="J93" i="1"/>
  <c r="P92" i="1"/>
  <c r="O92" i="1"/>
  <c r="M92" i="1"/>
  <c r="K92" i="1"/>
  <c r="J92" i="1"/>
  <c r="P91" i="1"/>
  <c r="O91" i="1"/>
  <c r="M91" i="1"/>
  <c r="K91" i="1"/>
  <c r="J91" i="1"/>
  <c r="P90" i="1"/>
  <c r="O90" i="1"/>
  <c r="M90" i="1"/>
  <c r="K90" i="1"/>
  <c r="J90" i="1"/>
  <c r="P89" i="1"/>
  <c r="O89" i="1"/>
  <c r="M89" i="1"/>
  <c r="K89" i="1"/>
  <c r="J89" i="1"/>
  <c r="P88" i="1"/>
  <c r="O88" i="1"/>
  <c r="M88" i="1"/>
  <c r="K88" i="1"/>
  <c r="J88" i="1"/>
  <c r="P87" i="1"/>
  <c r="O87" i="1"/>
  <c r="M87" i="1"/>
  <c r="K87" i="1"/>
  <c r="J87" i="1"/>
  <c r="P86" i="1"/>
  <c r="O86" i="1"/>
  <c r="M86" i="1"/>
  <c r="K86" i="1"/>
  <c r="J86" i="1"/>
  <c r="P85" i="1"/>
  <c r="O85" i="1"/>
  <c r="M85" i="1"/>
  <c r="K85" i="1"/>
  <c r="J85" i="1"/>
  <c r="P84" i="1"/>
  <c r="O84" i="1"/>
  <c r="M84" i="1"/>
  <c r="K84" i="1"/>
  <c r="J84" i="1"/>
  <c r="P83" i="1"/>
  <c r="O83" i="1"/>
  <c r="M83" i="1"/>
  <c r="K83" i="1"/>
  <c r="J83" i="1"/>
  <c r="P82" i="1"/>
  <c r="O82" i="1"/>
  <c r="M82" i="1"/>
  <c r="K82" i="1"/>
  <c r="J82" i="1"/>
  <c r="P81" i="1"/>
  <c r="O81" i="1"/>
  <c r="M81" i="1"/>
  <c r="K81" i="1"/>
  <c r="J81" i="1"/>
  <c r="P80" i="1"/>
  <c r="O80" i="1"/>
  <c r="M80" i="1"/>
  <c r="K80" i="1"/>
  <c r="J80" i="1"/>
  <c r="P79" i="1"/>
  <c r="O79" i="1"/>
  <c r="M79" i="1"/>
  <c r="K79" i="1"/>
  <c r="J79" i="1"/>
  <c r="P78" i="1"/>
  <c r="O78" i="1"/>
  <c r="M78" i="1"/>
  <c r="K78" i="1"/>
  <c r="J78" i="1"/>
  <c r="P77" i="1"/>
  <c r="O77" i="1"/>
  <c r="M77" i="1"/>
  <c r="K77" i="1"/>
  <c r="J77" i="1"/>
  <c r="P76" i="1"/>
  <c r="O76" i="1"/>
  <c r="M76" i="1"/>
  <c r="K76" i="1"/>
  <c r="J76" i="1"/>
  <c r="P75" i="1"/>
  <c r="O75" i="1"/>
  <c r="M75" i="1"/>
  <c r="K75" i="1"/>
  <c r="J75" i="1"/>
  <c r="P74" i="1"/>
  <c r="O74" i="1"/>
  <c r="M74" i="1"/>
  <c r="K74" i="1"/>
  <c r="J74" i="1"/>
  <c r="P73" i="1"/>
  <c r="O73" i="1"/>
  <c r="M73" i="1"/>
  <c r="K73" i="1"/>
  <c r="J73" i="1"/>
  <c r="P72" i="1"/>
  <c r="O72" i="1"/>
  <c r="M72" i="1"/>
  <c r="K72" i="1"/>
  <c r="J72" i="1"/>
  <c r="P71" i="1"/>
  <c r="O71" i="1"/>
  <c r="M71" i="1"/>
  <c r="K71" i="1"/>
  <c r="J71" i="1"/>
  <c r="P70" i="1"/>
  <c r="O70" i="1"/>
  <c r="M70" i="1"/>
  <c r="K70" i="1"/>
  <c r="J70" i="1"/>
  <c r="P69" i="1"/>
  <c r="O69" i="1"/>
  <c r="M69" i="1"/>
  <c r="K69" i="1"/>
  <c r="J69" i="1"/>
  <c r="P68" i="1"/>
  <c r="O68" i="1"/>
  <c r="M68" i="1"/>
  <c r="K68" i="1"/>
  <c r="J68" i="1"/>
  <c r="P67" i="1"/>
  <c r="O67" i="1"/>
  <c r="M67" i="1"/>
  <c r="K67" i="1"/>
  <c r="J67" i="1"/>
  <c r="P66" i="1"/>
  <c r="O66" i="1"/>
  <c r="M66" i="1"/>
  <c r="K66" i="1"/>
  <c r="J66" i="1"/>
  <c r="P65" i="1"/>
  <c r="O65" i="1"/>
  <c r="M65" i="1"/>
  <c r="L65" i="1"/>
  <c r="K65" i="1"/>
  <c r="J65" i="1"/>
  <c r="P64" i="1"/>
  <c r="O64" i="1"/>
  <c r="M64" i="1"/>
  <c r="L64" i="1"/>
  <c r="K64" i="1"/>
  <c r="J64" i="1"/>
  <c r="P63" i="1"/>
  <c r="O63" i="1"/>
  <c r="M63" i="1"/>
  <c r="L63" i="1"/>
  <c r="K63" i="1"/>
  <c r="J63" i="1"/>
  <c r="P62" i="1"/>
  <c r="O62" i="1"/>
  <c r="M62" i="1"/>
  <c r="L62" i="1"/>
  <c r="K62" i="1"/>
  <c r="J62" i="1"/>
  <c r="P61" i="1"/>
  <c r="O61" i="1"/>
  <c r="M61" i="1"/>
  <c r="L61" i="1"/>
  <c r="K61" i="1"/>
  <c r="J61" i="1"/>
  <c r="P60" i="1"/>
  <c r="O60" i="1"/>
  <c r="M60" i="1"/>
  <c r="L60" i="1"/>
  <c r="K60" i="1"/>
  <c r="J60" i="1"/>
  <c r="P59" i="1"/>
  <c r="O59" i="1"/>
  <c r="M59" i="1"/>
  <c r="L59" i="1"/>
  <c r="K59" i="1"/>
  <c r="J59" i="1"/>
  <c r="P58" i="1"/>
  <c r="M58" i="1"/>
  <c r="L58" i="1"/>
  <c r="K58" i="1"/>
  <c r="J58" i="1"/>
  <c r="P57" i="1"/>
  <c r="M57" i="1"/>
  <c r="L57" i="1"/>
  <c r="K57" i="1"/>
  <c r="J57" i="1"/>
  <c r="P56" i="1"/>
  <c r="M56" i="1"/>
  <c r="L56" i="1"/>
  <c r="K56" i="1"/>
  <c r="J56" i="1"/>
  <c r="P55" i="1"/>
  <c r="M55" i="1"/>
  <c r="L55" i="1"/>
  <c r="J55" i="1"/>
  <c r="P54" i="1"/>
  <c r="M54" i="1"/>
  <c r="L54" i="1"/>
  <c r="J54" i="1"/>
  <c r="P53" i="1"/>
  <c r="M53" i="1"/>
  <c r="L53" i="1"/>
  <c r="J53" i="1"/>
  <c r="P52" i="1"/>
  <c r="M52" i="1"/>
  <c r="L52" i="1"/>
  <c r="J52" i="1"/>
  <c r="P51" i="1"/>
  <c r="M51" i="1"/>
  <c r="L51" i="1"/>
  <c r="J51" i="1"/>
  <c r="P50" i="1"/>
  <c r="M50" i="1"/>
  <c r="L50" i="1"/>
  <c r="J50" i="1"/>
  <c r="P49" i="1"/>
  <c r="M49" i="1"/>
  <c r="L49" i="1"/>
  <c r="J49" i="1"/>
  <c r="P48" i="1"/>
  <c r="M48" i="1"/>
  <c r="L48" i="1"/>
  <c r="J48" i="1"/>
  <c r="P47" i="1"/>
  <c r="M47" i="1"/>
  <c r="L47" i="1"/>
  <c r="J47" i="1"/>
  <c r="P46" i="1"/>
  <c r="M46" i="1"/>
  <c r="L46" i="1"/>
  <c r="J46" i="1"/>
  <c r="P45" i="1"/>
  <c r="M45" i="1"/>
  <c r="P44" i="1"/>
  <c r="M44" i="1"/>
  <c r="P43" i="1"/>
  <c r="M43" i="1"/>
  <c r="P42" i="1"/>
  <c r="P35" i="1"/>
  <c r="O35" i="1"/>
  <c r="M35" i="1"/>
  <c r="K35" i="1"/>
  <c r="J35" i="1"/>
  <c r="P34" i="1"/>
  <c r="O34" i="1"/>
  <c r="M34" i="1"/>
  <c r="K34" i="1"/>
  <c r="J34" i="1"/>
  <c r="P33" i="1"/>
  <c r="O33" i="1"/>
  <c r="M33" i="1"/>
  <c r="K33" i="1"/>
  <c r="J33" i="1"/>
  <c r="P32" i="1"/>
  <c r="O32" i="1"/>
  <c r="M32" i="1"/>
  <c r="K32" i="1"/>
  <c r="J32" i="1"/>
  <c r="P31" i="1"/>
  <c r="O31" i="1"/>
  <c r="M31" i="1"/>
  <c r="K31" i="1"/>
  <c r="J31" i="1"/>
  <c r="P30" i="1"/>
  <c r="O30" i="1"/>
  <c r="M30" i="1"/>
  <c r="K30" i="1"/>
  <c r="J30" i="1"/>
  <c r="P29" i="1"/>
  <c r="O29" i="1"/>
  <c r="M29" i="1"/>
  <c r="K29" i="1"/>
  <c r="J29" i="1"/>
  <c r="P28" i="1"/>
  <c r="O28" i="1"/>
  <c r="M28" i="1"/>
  <c r="K28" i="1"/>
  <c r="J28" i="1"/>
  <c r="P27" i="1"/>
  <c r="O27" i="1"/>
  <c r="M27" i="1"/>
  <c r="K27" i="1"/>
  <c r="J27" i="1"/>
  <c r="P26" i="1"/>
  <c r="O26" i="1"/>
  <c r="M26" i="1"/>
  <c r="K26" i="1"/>
  <c r="J26" i="1"/>
  <c r="P25" i="1"/>
  <c r="O25" i="1"/>
  <c r="M25" i="1"/>
  <c r="K25" i="1"/>
  <c r="J25" i="1"/>
  <c r="P24" i="1"/>
  <c r="O24" i="1"/>
  <c r="M24" i="1"/>
  <c r="K24" i="1"/>
  <c r="J24" i="1"/>
  <c r="P23" i="1"/>
  <c r="O23" i="1"/>
  <c r="M23" i="1"/>
  <c r="K23" i="1"/>
  <c r="J23" i="1"/>
  <c r="P22" i="1"/>
  <c r="O22" i="1"/>
  <c r="M22" i="1"/>
  <c r="K22" i="1"/>
  <c r="J22" i="1"/>
  <c r="P21" i="1"/>
  <c r="O21" i="1"/>
  <c r="M21" i="1"/>
  <c r="K21" i="1"/>
  <c r="J21" i="1"/>
  <c r="P20" i="1"/>
  <c r="O20" i="1"/>
  <c r="M20" i="1"/>
  <c r="K20" i="1"/>
  <c r="J20" i="1"/>
  <c r="P19" i="1"/>
  <c r="O19" i="1"/>
  <c r="M19" i="1"/>
  <c r="K19" i="1"/>
  <c r="J19" i="1"/>
  <c r="P18" i="1"/>
  <c r="O18" i="1"/>
  <c r="M18" i="1"/>
  <c r="K18" i="1"/>
  <c r="J18" i="1"/>
  <c r="P17" i="1"/>
  <c r="O17" i="1"/>
  <c r="M17" i="1"/>
  <c r="K17" i="1"/>
  <c r="J17" i="1"/>
  <c r="P16" i="1"/>
  <c r="O16" i="1"/>
  <c r="M16" i="1"/>
  <c r="K16" i="1"/>
  <c r="J16" i="1"/>
  <c r="P15" i="1"/>
  <c r="O15" i="1"/>
  <c r="M15" i="1"/>
  <c r="K15" i="1"/>
  <c r="J15" i="1"/>
  <c r="P14" i="1"/>
  <c r="O14" i="1"/>
  <c r="M14" i="1"/>
  <c r="K14" i="1"/>
  <c r="J14" i="1"/>
  <c r="P13" i="1"/>
  <c r="O13" i="1"/>
  <c r="M13" i="1"/>
  <c r="K13" i="1"/>
  <c r="J13" i="1"/>
  <c r="P12" i="1"/>
  <c r="O12" i="1"/>
  <c r="M12" i="1"/>
  <c r="K12" i="1"/>
  <c r="J12" i="1"/>
  <c r="P11" i="1"/>
  <c r="O11" i="1"/>
  <c r="M11" i="1"/>
  <c r="K11" i="1"/>
  <c r="J11" i="1"/>
  <c r="P10" i="1"/>
  <c r="O10" i="1"/>
  <c r="M10" i="1"/>
  <c r="K10" i="1"/>
  <c r="J10" i="1"/>
  <c r="P9" i="1"/>
  <c r="O9" i="1"/>
  <c r="M9" i="1"/>
  <c r="K9" i="1"/>
  <c r="J9" i="1"/>
  <c r="P8" i="1"/>
  <c r="O8" i="1"/>
  <c r="M8" i="1"/>
  <c r="K8" i="1"/>
  <c r="J8" i="1"/>
  <c r="P7" i="1"/>
  <c r="O7" i="1"/>
  <c r="M7" i="1"/>
  <c r="K7" i="1"/>
  <c r="J7" i="1"/>
  <c r="P6" i="1"/>
  <c r="O6" i="1"/>
  <c r="M6" i="1"/>
  <c r="K6" i="1"/>
  <c r="J6" i="1"/>
  <c r="I121" i="1" l="1"/>
  <c r="I119" i="1"/>
</calcChain>
</file>

<file path=xl/comments1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공궁무문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통합재정에서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공기업에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중앙정부부문</t>
        </r>
        <r>
          <rPr>
            <sz val="9"/>
            <color indexed="81"/>
            <rFont val="Tahoma"/>
            <family val="2"/>
          </rPr>
          <t>.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중앙정부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공기업</t>
        </r>
      </text>
    </comment>
  </commentList>
</comments>
</file>

<file path=xl/sharedStrings.xml><?xml version="1.0" encoding="utf-8"?>
<sst xmlns="http://schemas.openxmlformats.org/spreadsheetml/2006/main" count="71" uniqueCount="65">
  <si>
    <t>표 T1-15 각종 재정규모, 1911-2015</t>
    <phoneticPr fontId="3" type="noConversion"/>
  </si>
  <si>
    <t>GDP</t>
    <phoneticPr fontId="3" type="noConversion"/>
  </si>
  <si>
    <t>총재정</t>
    <phoneticPr fontId="3" type="noConversion"/>
  </si>
  <si>
    <t>일반재정(중앙)</t>
    <phoneticPr fontId="3" type="noConversion"/>
  </si>
  <si>
    <t>통합재정 (중앙)</t>
    <phoneticPr fontId="3" type="noConversion"/>
  </si>
  <si>
    <t>일반정부(통합재정)</t>
    <phoneticPr fontId="3" type="noConversion"/>
  </si>
  <si>
    <t>공공부문  (중앙)</t>
    <phoneticPr fontId="3" type="noConversion"/>
  </si>
  <si>
    <t>일반정부   (국민계정)</t>
    <phoneticPr fontId="3" type="noConversion"/>
  </si>
  <si>
    <t>공공부문(중앙)</t>
    <phoneticPr fontId="3" type="noConversion"/>
  </si>
  <si>
    <t>일반정부 (국민계정)</t>
    <phoneticPr fontId="3" type="noConversion"/>
  </si>
  <si>
    <t>총계</t>
    <phoneticPr fontId="3" type="noConversion"/>
  </si>
  <si>
    <t>순계</t>
  </si>
  <si>
    <t>T1</t>
    <phoneticPr fontId="3" type="noConversion"/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</si>
  <si>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</si>
  <si>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</si>
  <si>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</si>
  <si>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</si>
  <si>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</si>
  <si>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</si>
  <si>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</si>
  <si>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</si>
  <si>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</si>
  <si>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</si>
  <si>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</si>
  <si>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</si>
  <si>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</si>
  <si>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</si>
  <si>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남북한, 백만圓</t>
    <phoneticPr fontId="3" type="noConversion"/>
  </si>
  <si>
    <t>남북한, GDP에 대한 비율(%)</t>
    <phoneticPr fontId="3" type="noConversion"/>
  </si>
  <si>
    <t>남한, 십억원</t>
    <phoneticPr fontId="3" type="noConversion"/>
  </si>
  <si>
    <t>남한, GDP에 대한 비율(%)</t>
    <phoneticPr fontId="3" type="noConversion"/>
  </si>
  <si>
    <r>
      <t xml:space="preserve">자료: T16-80, T107, T154.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조선총독부통계연보</t>
    </r>
    <r>
      <rPr>
        <sz val="10"/>
        <rFont val="맑은 고딕"/>
        <family val="3"/>
        <charset val="129"/>
      </rPr>
      <t>』 각년도: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조선총독부세입세출결정계산서</t>
    </r>
    <r>
      <rPr>
        <sz val="10"/>
        <rFont val="맑은 고딕"/>
        <family val="3"/>
        <charset val="129"/>
      </rPr>
      <t>』 각년도:</t>
    </r>
    <r>
      <rPr>
        <sz val="10"/>
        <rFont val="맑은 고딕"/>
        <family val="3"/>
        <charset val="129"/>
        <scheme val="minor"/>
      </rPr>
      <t xml:space="preserve"> 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결산개요</t>
    </r>
    <r>
      <rPr>
        <sz val="10"/>
        <rFont val="맑은 고딕"/>
        <family val="3"/>
        <charset val="129"/>
      </rPr>
      <t>』 각년도: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</rPr>
      <t>『한국</t>
    </r>
    <r>
      <rPr>
        <sz val="10"/>
        <rFont val="맑은 고딕"/>
        <family val="3"/>
        <charset val="129"/>
        <scheme val="minor"/>
      </rPr>
      <t>통합재정수지</t>
    </r>
    <r>
      <rPr>
        <sz val="10"/>
        <rFont val="맑은 고딕"/>
        <family val="3"/>
        <charset val="129"/>
      </rPr>
      <t>』 각년도;</t>
    </r>
    <phoneticPr fontId="3" type="noConversion"/>
  </si>
  <si>
    <r>
      <rPr>
        <sz val="10"/>
        <rFont val="맑은 고딕"/>
        <family val="3"/>
        <charset val="129"/>
      </rPr>
      <t xml:space="preserve">    『</t>
    </r>
    <r>
      <rPr>
        <sz val="10"/>
        <rFont val="맑은 고딕"/>
        <family val="3"/>
        <charset val="129"/>
        <scheme val="minor"/>
      </rPr>
      <t>지방재정연감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 각년도;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교육통계연보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 각년도;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문교관계통계자료집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(1979); 한국개발원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한국재정40년사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 4, p.62;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한국지방행정사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 1987; 한국은행(http:/ecos.bok.or.kr).</t>
    </r>
    <phoneticPr fontId="3" type="noConversion"/>
  </si>
  <si>
    <r>
      <t xml:space="preserve">   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한국경제60년사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 I(한국개발원, 2010), p. 569.</t>
    </r>
    <phoneticPr fontId="3" type="noConversion"/>
  </si>
  <si>
    <t>주: 1) 재정규모는 세출결산액 기준이다.  이하 동일하다.</t>
    <phoneticPr fontId="3" type="noConversion"/>
  </si>
  <si>
    <r>
      <t xml:space="preserve">     2) 총재정규모(T2, T3)는 중앙재정과 지방재정 전체(총계는T16과 T33, 순계는 T32과 T53). 일반재정(T4)은 중앙재정의 일반회계와 일반회계의 성격에 가까운 특별회계의 합계이다(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한국재정40년사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 4, p.62).  통합재정(중앙)(T5)은 중앙정부 총지출 및 순융자이다(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결산개요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). </t>
    </r>
    <phoneticPr fontId="3" type="noConversion"/>
  </si>
  <si>
    <r>
      <t xml:space="preserve">        일반정부(국민계정)(T8)은 한국은행에서 추계한 일반정부 총지출이다(http:/ecos.bok.or.kr). 단 1953-1969년은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한국경제60년사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 1, p.569을 이용한다. </t>
    </r>
    <phoneticPr fontId="3" type="noConversion"/>
  </si>
  <si>
    <t xml:space="preserve">     3) 식민지 시기는 해방이후의 계열에 대해 다음과 같이 대응한다.</t>
    <phoneticPr fontId="3" type="noConversion"/>
  </si>
  <si>
    <t>해방이후(1948-2015)</t>
    <phoneticPr fontId="3" type="noConversion"/>
  </si>
  <si>
    <t>식민지 시기(1911-1943)</t>
    <phoneticPr fontId="3" type="noConversion"/>
  </si>
  <si>
    <t>통합재정 중앙정부 총지출및 순융자</t>
    <phoneticPr fontId="3" type="noConversion"/>
  </si>
  <si>
    <t>총독부세출-공기업=정부서비스생산자-총독부보전지출</t>
    <phoneticPr fontId="3" type="noConversion"/>
  </si>
  <si>
    <t>공공부문(중앙정부+비금융공기업)</t>
    <phoneticPr fontId="3" type="noConversion"/>
  </si>
  <si>
    <t>총독부특별회계+기타특별회계-총독부보전지출</t>
    <phoneticPr fontId="3" type="noConversion"/>
  </si>
  <si>
    <t>일반정부 총지출(국민계정)</t>
    <phoneticPr fontId="3" type="noConversion"/>
  </si>
  <si>
    <t>총독부정부서비스생산자-총독부보전지출+지방재정순계-내부거래</t>
    <phoneticPr fontId="3" type="noConversion"/>
  </si>
  <si>
    <t xml:space="preserve">    3) 회계연도의 변경으로 인하여 1956회계연도는 존재하지 않기 때문총계(T2), 일반재정(T4)의 GDP에 대한 비율 계산에는 다음과 가은 방법으로 조정한 숫자를 이용하였다. 그러나 이하 재정통계에서는 특별한 경우에가 아니면 조정하지 않고 원자료에 따랐다.</t>
    <phoneticPr fontId="3" type="noConversion"/>
  </si>
  <si>
    <t>회계연도</t>
    <phoneticPr fontId="3" type="noConversion"/>
  </si>
  <si>
    <t>총계원액</t>
    <phoneticPr fontId="3" type="noConversion"/>
  </si>
  <si>
    <t>회계기간</t>
    <phoneticPr fontId="3" type="noConversion"/>
  </si>
  <si>
    <t>기간</t>
    <phoneticPr fontId="3" type="noConversion"/>
  </si>
  <si>
    <t>이월</t>
    <phoneticPr fontId="3" type="noConversion"/>
  </si>
  <si>
    <t>이월액</t>
    <phoneticPr fontId="3" type="noConversion"/>
  </si>
  <si>
    <t>조정액</t>
    <phoneticPr fontId="3" type="noConversion"/>
  </si>
  <si>
    <t>3개월이월</t>
    <phoneticPr fontId="3" type="noConversion"/>
  </si>
  <si>
    <t>4월- 익년3월</t>
    <phoneticPr fontId="3" type="noConversion"/>
  </si>
  <si>
    <t>12개월</t>
    <phoneticPr fontId="3" type="noConversion"/>
  </si>
  <si>
    <t>3개월이월</t>
    <phoneticPr fontId="3" type="noConversion"/>
  </si>
  <si>
    <t>4월- 익년 6월</t>
    <phoneticPr fontId="3" type="noConversion"/>
  </si>
  <si>
    <t>15개월</t>
    <phoneticPr fontId="3" type="noConversion"/>
  </si>
  <si>
    <t>6개월이월</t>
    <phoneticPr fontId="3" type="noConversion"/>
  </si>
  <si>
    <t>7월부터 -익년12월</t>
    <phoneticPr fontId="3" type="noConversion"/>
  </si>
  <si>
    <t>18개월</t>
    <phoneticPr fontId="3" type="noConversion"/>
  </si>
  <si>
    <t>12개월이월</t>
    <phoneticPr fontId="3" type="noConversion"/>
  </si>
  <si>
    <r>
      <t xml:space="preserve">        일반정부 통합재정(T6)은 재정당국에서 추계한</t>
    </r>
    <r>
      <rPr>
        <sz val="10"/>
        <rFont val="맑은 고딕"/>
        <family val="3"/>
        <charset val="129"/>
      </rPr>
      <t xml:space="preserve"> 중앙재정, 지방재정, 지방교육재정을 포함한 일반정부 지출 및 순융자(『한국통합재정수지』)</t>
    </r>
    <r>
      <rPr>
        <sz val="10"/>
        <rFont val="맑은 고딕"/>
        <family val="3"/>
        <charset val="129"/>
        <scheme val="minor"/>
      </rPr>
      <t>. 공공부문(T7)은 중앙재정에 해당하는 중앙정부(일반회계+특별회계+기금+세입세출외)와 비금융공기업(기업회계+기금)의 합계이다(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결산개요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inor"/>
      </rPr>
      <t xml:space="preserve">).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</si>
</sst>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0_ "/>
    <numFmt numFmtId="178" formatCode="_-* #,##0.0_-;\-* #,##0.0_-;_-* &quot;-&quot;_-;_-@_-"/>
    <numFmt numFmtId="179" formatCode="_-* #,##0.0_-;\-* #,##0.0_-;_-* &quot;-&quot;?_-;_-@_-"/>
    <numFmt numFmtId="180" formatCode="0_);[Red]\(0\)"/>
    <numFmt numFmtId="181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</cellStyleXfs>
  <cellXfs count="89">
    <xf numFmtId="0" fontId="0" fillId="0" borderId="0" xfId="0">
      <alignment vertical="center"/>
    </xf>
    <xf numFmtId="177" fontId="2" fillId="0" borderId="0" xfId="1" applyNumberFormat="1" applyFont="1" applyFill="1" applyBorder="1" applyAlignment="1">
      <alignment horizontal="left"/>
    </xf>
    <xf numFmtId="0" fontId="2" fillId="0" borderId="0" xfId="2" applyFont="1" applyFill="1" applyBorder="1"/>
    <xf numFmtId="176" fontId="2" fillId="0" borderId="0" xfId="1" applyFont="1" applyFill="1" applyBorder="1" applyAlignment="1"/>
    <xf numFmtId="0" fontId="5" fillId="0" borderId="0" xfId="0" applyFont="1" applyFill="1" applyBorder="1">
      <alignment vertical="center"/>
    </xf>
    <xf numFmtId="176" fontId="5" fillId="0" borderId="0" xfId="1" applyFont="1" applyFill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8" fontId="2" fillId="0" borderId="2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horizontal="right"/>
    </xf>
    <xf numFmtId="178" fontId="5" fillId="0" borderId="1" xfId="1" applyNumberFormat="1" applyFont="1" applyBorder="1">
      <alignment vertical="center"/>
    </xf>
    <xf numFmtId="178" fontId="2" fillId="0" borderId="1" xfId="1" applyNumberFormat="1" applyFont="1" applyFill="1" applyBorder="1" applyAlignment="1">
      <alignment horizontal="center"/>
    </xf>
    <xf numFmtId="176" fontId="5" fillId="0" borderId="1" xfId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2" fillId="0" borderId="0" xfId="1" applyNumberFormat="1" applyFont="1" applyFill="1" applyBorder="1" applyAlignment="1">
      <alignment horizontal="center"/>
    </xf>
    <xf numFmtId="176" fontId="5" fillId="0" borderId="0" xfId="1" applyFont="1" applyBorder="1">
      <alignment vertical="center"/>
    </xf>
    <xf numFmtId="178" fontId="2" fillId="0" borderId="0" xfId="1" applyNumberFormat="1" applyFont="1" applyFill="1" applyBorder="1" applyAlignment="1">
      <alignment horizontal="right"/>
    </xf>
    <xf numFmtId="178" fontId="2" fillId="0" borderId="3" xfId="1" applyNumberFormat="1" applyFont="1" applyFill="1" applyBorder="1" applyAlignment="1">
      <alignment horizontal="right"/>
    </xf>
    <xf numFmtId="177" fontId="2" fillId="0" borderId="3" xfId="1" applyNumberFormat="1" applyFont="1" applyFill="1" applyBorder="1" applyAlignment="1">
      <alignment horizontal="right"/>
    </xf>
    <xf numFmtId="178" fontId="2" fillId="0" borderId="1" xfId="1" applyNumberFormat="1" applyFont="1" applyFill="1" applyBorder="1" applyAlignment="1">
      <alignment horizontal="right"/>
    </xf>
    <xf numFmtId="178" fontId="5" fillId="0" borderId="0" xfId="1" applyNumberFormat="1" applyFont="1" applyFill="1" applyBorder="1">
      <alignment vertical="center"/>
    </xf>
    <xf numFmtId="176" fontId="5" fillId="0" borderId="0" xfId="1" applyFont="1">
      <alignment vertical="center"/>
    </xf>
    <xf numFmtId="179" fontId="5" fillId="0" borderId="0" xfId="0" applyNumberFormat="1" applyFont="1">
      <alignment vertical="center"/>
    </xf>
    <xf numFmtId="178" fontId="5" fillId="0" borderId="0" xfId="1" applyNumberFormat="1" applyFont="1" applyFill="1" applyBorder="1" applyAlignment="1"/>
    <xf numFmtId="178" fontId="2" fillId="0" borderId="0" xfId="1" applyNumberFormat="1" applyFont="1" applyFill="1" applyBorder="1" applyAlignment="1"/>
    <xf numFmtId="178" fontId="5" fillId="0" borderId="3" xfId="1" applyNumberFormat="1" applyFont="1" applyFill="1" applyBorder="1">
      <alignment vertical="center"/>
    </xf>
    <xf numFmtId="178" fontId="2" fillId="0" borderId="3" xfId="1" applyNumberFormat="1" applyFont="1" applyFill="1" applyBorder="1" applyAlignment="1"/>
    <xf numFmtId="176" fontId="5" fillId="0" borderId="3" xfId="1" applyFont="1" applyFill="1" applyBorder="1">
      <alignment vertical="center"/>
    </xf>
    <xf numFmtId="176" fontId="5" fillId="0" borderId="0" xfId="1" applyFont="1" applyFill="1">
      <alignment vertical="center"/>
    </xf>
    <xf numFmtId="178" fontId="5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178" fontId="5" fillId="0" borderId="4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5" fillId="0" borderId="2" xfId="0" applyFont="1" applyBorder="1">
      <alignment vertical="center"/>
    </xf>
    <xf numFmtId="176" fontId="5" fillId="0" borderId="2" xfId="1" applyFont="1" applyBorder="1">
      <alignment vertical="center"/>
    </xf>
    <xf numFmtId="178" fontId="5" fillId="0" borderId="4" xfId="1" applyNumberFormat="1" applyFont="1" applyFill="1" applyBorder="1" applyAlignment="1">
      <alignment vertical="center"/>
    </xf>
    <xf numFmtId="177" fontId="5" fillId="0" borderId="2" xfId="1" applyNumberFormat="1" applyFont="1" applyBorder="1" applyAlignment="1">
      <alignment horizontal="right" vertical="center"/>
    </xf>
    <xf numFmtId="177" fontId="5" fillId="0" borderId="5" xfId="1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top"/>
    </xf>
    <xf numFmtId="178" fontId="5" fillId="0" borderId="0" xfId="1" applyNumberFormat="1" applyFont="1">
      <alignment vertical="center"/>
    </xf>
    <xf numFmtId="0" fontId="5" fillId="0" borderId="2" xfId="0" applyFont="1" applyFill="1" applyBorder="1" applyAlignment="1">
      <alignment vertical="top"/>
    </xf>
    <xf numFmtId="180" fontId="7" fillId="0" borderId="0" xfId="0" applyNumberFormat="1" applyFont="1">
      <alignment vertical="center"/>
    </xf>
    <xf numFmtId="178" fontId="2" fillId="0" borderId="6" xfId="1" applyNumberFormat="1" applyFont="1" applyFill="1" applyBorder="1" applyAlignment="1">
      <alignment horizontal="right"/>
    </xf>
    <xf numFmtId="178" fontId="5" fillId="0" borderId="7" xfId="1" applyNumberFormat="1" applyFont="1" applyBorder="1">
      <alignment vertical="center"/>
    </xf>
    <xf numFmtId="176" fontId="5" fillId="0" borderId="4" xfId="1" applyFont="1" applyBorder="1">
      <alignment vertical="center"/>
    </xf>
    <xf numFmtId="0" fontId="5" fillId="0" borderId="7" xfId="0" applyFont="1" applyBorder="1">
      <alignment vertical="center"/>
    </xf>
    <xf numFmtId="181" fontId="5" fillId="0" borderId="7" xfId="0" applyNumberFormat="1" applyFont="1" applyBorder="1">
      <alignment vertical="center"/>
    </xf>
    <xf numFmtId="176" fontId="5" fillId="0" borderId="7" xfId="1" applyFont="1" applyBorder="1">
      <alignment vertical="center"/>
    </xf>
    <xf numFmtId="177" fontId="2" fillId="0" borderId="6" xfId="1" applyNumberFormat="1" applyFont="1" applyFill="1" applyBorder="1" applyAlignment="1">
      <alignment horizontal="right"/>
    </xf>
    <xf numFmtId="177" fontId="2" fillId="0" borderId="8" xfId="1" applyNumberFormat="1" applyFont="1" applyFill="1" applyBorder="1" applyAlignment="1">
      <alignment horizontal="right"/>
    </xf>
    <xf numFmtId="177" fontId="2" fillId="0" borderId="9" xfId="1" applyNumberFormat="1" applyFont="1" applyFill="1" applyBorder="1" applyAlignment="1">
      <alignment horizontal="right"/>
    </xf>
    <xf numFmtId="178" fontId="5" fillId="0" borderId="7" xfId="1" applyNumberFormat="1" applyFont="1" applyFill="1" applyBorder="1">
      <alignment vertical="center"/>
    </xf>
    <xf numFmtId="176" fontId="5" fillId="0" borderId="7" xfId="1" applyFont="1" applyFill="1" applyBorder="1">
      <alignment vertical="center"/>
    </xf>
    <xf numFmtId="0" fontId="5" fillId="0" borderId="7" xfId="0" applyFont="1" applyFill="1" applyBorder="1">
      <alignment vertical="center"/>
    </xf>
    <xf numFmtId="178" fontId="5" fillId="0" borderId="7" xfId="0" applyNumberFormat="1" applyFont="1" applyBorder="1">
      <alignment vertical="center"/>
    </xf>
    <xf numFmtId="178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applyFont="1" applyFill="1" applyBorder="1" applyAlignment="1" applyProtection="1">
      <protection locked="0"/>
    </xf>
    <xf numFmtId="176" fontId="5" fillId="0" borderId="0" xfId="0" applyNumberFormat="1" applyFont="1" applyFill="1" applyBorder="1">
      <alignment vertical="center"/>
    </xf>
    <xf numFmtId="177" fontId="5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/>
    <xf numFmtId="0" fontId="2" fillId="0" borderId="0" xfId="3" applyFont="1" applyFill="1"/>
    <xf numFmtId="176" fontId="2" fillId="0" borderId="0" xfId="1" applyFont="1" applyFill="1" applyAlignment="1"/>
    <xf numFmtId="176" fontId="5" fillId="0" borderId="0" xfId="1" applyFont="1" applyFill="1" applyBorder="1" applyAlignment="1"/>
    <xf numFmtId="177" fontId="8" fillId="0" borderId="0" xfId="1" applyNumberFormat="1" applyFont="1" applyFill="1" applyAlignment="1">
      <alignment horizontal="left"/>
    </xf>
    <xf numFmtId="177" fontId="5" fillId="0" borderId="0" xfId="1" applyNumberFormat="1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1" xfId="1" applyFont="1" applyFill="1" applyBorder="1" applyAlignment="1">
      <alignment horizontal="center" vertical="center" wrapText="1"/>
    </xf>
    <xf numFmtId="176" fontId="5" fillId="0" borderId="3" xfId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2" applyFont="1" applyFill="1" applyBorder="1" applyAlignment="1">
      <alignment horizontal="center"/>
    </xf>
    <xf numFmtId="178" fontId="5" fillId="0" borderId="2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2" fillId="0" borderId="1" xfId="1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178" fontId="2" fillId="0" borderId="3" xfId="1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0"/>
  </sheetPr>
  <dimension ref="A1:S12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1" width="9" style="63"/>
    <col min="2" max="2" width="10.5" style="62" customWidth="1"/>
    <col min="3" max="6" width="9.3984375" style="6" customWidth="1"/>
    <col min="7" max="7" width="9.3984375" style="25" customWidth="1"/>
    <col min="8" max="9" width="9.3984375" style="6" customWidth="1"/>
    <col min="10" max="16" width="8.09765625" style="6" customWidth="1"/>
    <col min="17" max="17" width="9.69921875" style="6" bestFit="1" customWidth="1"/>
    <col min="18" max="16384" width="9" style="6"/>
  </cols>
  <sheetData>
    <row r="1" spans="1:16" x14ac:dyDescent="0.35">
      <c r="A1" s="6"/>
      <c r="B1" s="1" t="s">
        <v>0</v>
      </c>
      <c r="C1" s="2"/>
      <c r="D1" s="2"/>
      <c r="E1" s="3"/>
      <c r="F1" s="4"/>
      <c r="G1" s="5"/>
      <c r="H1" s="4"/>
      <c r="I1" s="4"/>
    </row>
    <row r="2" spans="1:16" s="7" customFormat="1" ht="30" customHeight="1" x14ac:dyDescent="0.4">
      <c r="A2" s="84"/>
      <c r="B2" s="87" t="s">
        <v>1</v>
      </c>
      <c r="C2" s="81" t="s">
        <v>2</v>
      </c>
      <c r="D2" s="81"/>
      <c r="E2" s="82" t="s">
        <v>3</v>
      </c>
      <c r="F2" s="75" t="s">
        <v>4</v>
      </c>
      <c r="G2" s="75" t="s">
        <v>5</v>
      </c>
      <c r="H2" s="73" t="s">
        <v>6</v>
      </c>
      <c r="I2" s="75" t="s">
        <v>7</v>
      </c>
      <c r="J2" s="81" t="s">
        <v>2</v>
      </c>
      <c r="K2" s="81"/>
      <c r="L2" s="82" t="s">
        <v>3</v>
      </c>
      <c r="M2" s="75" t="s">
        <v>4</v>
      </c>
      <c r="N2" s="75" t="s">
        <v>5</v>
      </c>
      <c r="O2" s="73" t="s">
        <v>8</v>
      </c>
      <c r="P2" s="75" t="s">
        <v>9</v>
      </c>
    </row>
    <row r="3" spans="1:16" s="7" customFormat="1" ht="17.25" customHeight="1" x14ac:dyDescent="0.4">
      <c r="A3" s="85"/>
      <c r="B3" s="88"/>
      <c r="C3" s="8" t="s">
        <v>10</v>
      </c>
      <c r="D3" s="9" t="s">
        <v>11</v>
      </c>
      <c r="E3" s="83"/>
      <c r="F3" s="76"/>
      <c r="G3" s="76"/>
      <c r="H3" s="74"/>
      <c r="I3" s="76"/>
      <c r="J3" s="8" t="s">
        <v>10</v>
      </c>
      <c r="K3" s="9" t="s">
        <v>11</v>
      </c>
      <c r="L3" s="83"/>
      <c r="M3" s="76"/>
      <c r="N3" s="76"/>
      <c r="O3" s="74"/>
      <c r="P3" s="76"/>
    </row>
    <row r="4" spans="1:16" s="7" customFormat="1" ht="14.25" customHeight="1" x14ac:dyDescent="0.4">
      <c r="A4" s="85"/>
      <c r="B4" s="10" t="s">
        <v>12</v>
      </c>
      <c r="C4" s="11" t="s">
        <v>13</v>
      </c>
      <c r="D4" s="11" t="s">
        <v>14</v>
      </c>
      <c r="E4" s="11" t="s">
        <v>15</v>
      </c>
      <c r="F4" s="11" t="s">
        <v>16</v>
      </c>
      <c r="G4" s="12" t="s">
        <v>17</v>
      </c>
      <c r="H4" s="11" t="s">
        <v>18</v>
      </c>
      <c r="I4" s="11" t="s">
        <v>19</v>
      </c>
      <c r="J4" s="11" t="s">
        <v>20</v>
      </c>
      <c r="K4" s="11" t="s">
        <v>21</v>
      </c>
      <c r="L4" s="11" t="s">
        <v>22</v>
      </c>
      <c r="M4" s="11" t="s">
        <v>23</v>
      </c>
      <c r="N4" s="11" t="s">
        <v>24</v>
      </c>
      <c r="O4" s="11" t="s">
        <v>25</v>
      </c>
      <c r="P4" s="11" t="s">
        <v>26</v>
      </c>
    </row>
    <row r="5" spans="1:16" s="7" customFormat="1" ht="15.75" customHeight="1" x14ac:dyDescent="0.4">
      <c r="A5" s="86"/>
      <c r="B5" s="77" t="s">
        <v>27</v>
      </c>
      <c r="C5" s="77"/>
      <c r="D5" s="77"/>
      <c r="E5" s="77"/>
      <c r="F5" s="77"/>
      <c r="G5" s="77"/>
      <c r="H5" s="77"/>
      <c r="I5" s="77"/>
      <c r="J5" s="78" t="s">
        <v>28</v>
      </c>
      <c r="K5" s="78"/>
      <c r="L5" s="78"/>
      <c r="M5" s="78"/>
      <c r="N5" s="78"/>
      <c r="O5" s="78"/>
      <c r="P5" s="78"/>
    </row>
    <row r="6" spans="1:16" ht="17.399999999999999" x14ac:dyDescent="0.35">
      <c r="A6" s="13">
        <v>1911</v>
      </c>
      <c r="B6" s="14">
        <v>515.20506318060984</v>
      </c>
      <c r="C6" s="15">
        <v>55.838538279728105</v>
      </c>
      <c r="D6" s="15">
        <v>53.126773103821151</v>
      </c>
      <c r="E6" s="15"/>
      <c r="F6" s="15">
        <v>27.675222867839857</v>
      </c>
      <c r="G6" s="16"/>
      <c r="H6" s="17">
        <v>49.691334999999995</v>
      </c>
      <c r="I6" s="17">
        <v>31.1105226919329</v>
      </c>
      <c r="J6" s="14">
        <f t="shared" ref="J6:K35" si="0">C6/$B6*100</f>
        <v>10.838119085051265</v>
      </c>
      <c r="K6" s="14">
        <f t="shared" si="0"/>
        <v>10.311772321460488</v>
      </c>
      <c r="L6" s="14"/>
      <c r="M6" s="14">
        <f t="shared" ref="M6:M35" si="1">F6/$B6*100</f>
        <v>5.3716907782286398</v>
      </c>
      <c r="N6" s="14"/>
      <c r="O6" s="14">
        <f t="shared" ref="O6:P35" si="2">H6/$B6*100</f>
        <v>9.6449624724631722</v>
      </c>
      <c r="P6" s="14">
        <f t="shared" si="2"/>
        <v>6.0384737874803882</v>
      </c>
    </row>
    <row r="7" spans="1:16" ht="17.399999999999999" x14ac:dyDescent="0.35">
      <c r="A7" s="13">
        <v>1912</v>
      </c>
      <c r="B7" s="17">
        <v>629.86822468637479</v>
      </c>
      <c r="C7" s="18">
        <v>63.982014999999997</v>
      </c>
      <c r="D7" s="18">
        <v>60.085419049999999</v>
      </c>
      <c r="E7" s="18"/>
      <c r="F7" s="18">
        <v>30.54987376760586</v>
      </c>
      <c r="G7" s="19"/>
      <c r="H7" s="17">
        <v>56.186394999999997</v>
      </c>
      <c r="I7" s="17">
        <v>34.448897817605861</v>
      </c>
      <c r="J7" s="17">
        <f t="shared" si="0"/>
        <v>10.158000116906681</v>
      </c>
      <c r="K7" s="17">
        <f t="shared" si="0"/>
        <v>9.5393634247731498</v>
      </c>
      <c r="L7" s="17"/>
      <c r="M7" s="17">
        <f t="shared" si="1"/>
        <v>4.8502008150700586</v>
      </c>
      <c r="N7" s="17"/>
      <c r="O7" s="17">
        <f t="shared" si="2"/>
        <v>8.9203412393086552</v>
      </c>
      <c r="P7" s="17">
        <f t="shared" si="2"/>
        <v>5.4692230005345515</v>
      </c>
    </row>
    <row r="8" spans="1:16" ht="17.399999999999999" x14ac:dyDescent="0.35">
      <c r="A8" s="13">
        <v>1913</v>
      </c>
      <c r="B8" s="17">
        <v>699.92111119938738</v>
      </c>
      <c r="C8" s="18">
        <v>66.939424000000002</v>
      </c>
      <c r="D8" s="18">
        <v>62.704243124999998</v>
      </c>
      <c r="E8" s="18"/>
      <c r="F8" s="18">
        <v>28.521607482281716</v>
      </c>
      <c r="G8" s="19"/>
      <c r="H8" s="17">
        <v>55.076141999999997</v>
      </c>
      <c r="I8" s="17">
        <v>33.580978607281722</v>
      </c>
      <c r="J8" s="17">
        <f t="shared" si="0"/>
        <v>9.5638526869538705</v>
      </c>
      <c r="K8" s="17">
        <f t="shared" si="0"/>
        <v>8.9587586546074842</v>
      </c>
      <c r="L8" s="17"/>
      <c r="M8" s="17">
        <f t="shared" si="1"/>
        <v>4.0749745972666815</v>
      </c>
      <c r="N8" s="17"/>
      <c r="O8" s="17">
        <f t="shared" si="2"/>
        <v>7.8689070980615687</v>
      </c>
      <c r="P8" s="17">
        <f t="shared" si="2"/>
        <v>4.7978233646556587</v>
      </c>
    </row>
    <row r="9" spans="1:16" ht="17.399999999999999" x14ac:dyDescent="0.35">
      <c r="A9" s="13">
        <v>1914</v>
      </c>
      <c r="B9" s="17">
        <v>630.95582015420564</v>
      </c>
      <c r="C9" s="18">
        <v>71.373691000000008</v>
      </c>
      <c r="D9" s="18">
        <v>66.764399249999997</v>
      </c>
      <c r="E9" s="18"/>
      <c r="F9" s="18">
        <v>30.43514421514406</v>
      </c>
      <c r="G9" s="19"/>
      <c r="H9" s="17">
        <v>56.767633000000004</v>
      </c>
      <c r="I9" s="17">
        <v>37.190125465144057</v>
      </c>
      <c r="J9" s="17">
        <f t="shared" si="0"/>
        <v>11.311995027251873</v>
      </c>
      <c r="K9" s="17">
        <f t="shared" si="0"/>
        <v>10.581469750716108</v>
      </c>
      <c r="L9" s="17"/>
      <c r="M9" s="17">
        <f t="shared" si="1"/>
        <v>4.8236569412586938</v>
      </c>
      <c r="N9" s="17"/>
      <c r="O9" s="17">
        <f t="shared" si="2"/>
        <v>8.9970852453862751</v>
      </c>
      <c r="P9" s="17">
        <f t="shared" si="2"/>
        <v>5.8942519075352671</v>
      </c>
    </row>
    <row r="10" spans="1:16" ht="17.399999999999999" x14ac:dyDescent="0.35">
      <c r="A10" s="13">
        <v>1915</v>
      </c>
      <c r="B10" s="17">
        <v>570.71674930006009</v>
      </c>
      <c r="C10" s="18">
        <v>73.272666999999998</v>
      </c>
      <c r="D10" s="18">
        <v>67.763726675000001</v>
      </c>
      <c r="E10" s="18"/>
      <c r="F10" s="18">
        <v>29.378693254773243</v>
      </c>
      <c r="G10" s="19"/>
      <c r="H10" s="17">
        <v>56.827735000000004</v>
      </c>
      <c r="I10" s="17">
        <v>36.576714929773246</v>
      </c>
      <c r="J10" s="17">
        <f t="shared" si="0"/>
        <v>12.838709760991465</v>
      </c>
      <c r="K10" s="17">
        <f t="shared" si="0"/>
        <v>11.873442781924128</v>
      </c>
      <c r="L10" s="17"/>
      <c r="M10" s="17">
        <f t="shared" si="1"/>
        <v>5.1476837311685584</v>
      </c>
      <c r="N10" s="17"/>
      <c r="O10" s="17">
        <f t="shared" si="2"/>
        <v>9.9572572681097622</v>
      </c>
      <c r="P10" s="17">
        <f t="shared" si="2"/>
        <v>6.4089086179145358</v>
      </c>
    </row>
    <row r="11" spans="1:16" ht="17.399999999999999" x14ac:dyDescent="0.35">
      <c r="A11" s="13">
        <v>1916</v>
      </c>
      <c r="B11" s="17">
        <v>665.68525356546718</v>
      </c>
      <c r="C11" s="18">
        <v>73.78284699999999</v>
      </c>
      <c r="D11" s="18">
        <v>69.670201274999997</v>
      </c>
      <c r="E11" s="18"/>
      <c r="F11" s="18">
        <v>30.569963100541951</v>
      </c>
      <c r="G11" s="19"/>
      <c r="H11" s="17">
        <v>58.750222999999998</v>
      </c>
      <c r="I11" s="17">
        <v>37.738031375541951</v>
      </c>
      <c r="J11" s="17">
        <f t="shared" si="0"/>
        <v>11.083743646838014</v>
      </c>
      <c r="K11" s="17">
        <f t="shared" si="0"/>
        <v>10.465937303228582</v>
      </c>
      <c r="L11" s="17"/>
      <c r="M11" s="17">
        <f t="shared" si="1"/>
        <v>4.5922548136385197</v>
      </c>
      <c r="N11" s="17"/>
      <c r="O11" s="17">
        <f t="shared" si="2"/>
        <v>8.8255256797906778</v>
      </c>
      <c r="P11" s="17">
        <f t="shared" si="2"/>
        <v>5.6690502265768732</v>
      </c>
    </row>
    <row r="12" spans="1:16" ht="17.399999999999999" x14ac:dyDescent="0.35">
      <c r="A12" s="13">
        <v>1917</v>
      </c>
      <c r="B12" s="17">
        <v>900.42808198101</v>
      </c>
      <c r="C12" s="18">
        <v>66.124447000000004</v>
      </c>
      <c r="D12" s="18">
        <v>62.291665275000007</v>
      </c>
      <c r="E12" s="18"/>
      <c r="F12" s="18">
        <v>30.303807465547731</v>
      </c>
      <c r="G12" s="19"/>
      <c r="H12" s="17">
        <v>49.132863999999998</v>
      </c>
      <c r="I12" s="17">
        <v>39.153414740547731</v>
      </c>
      <c r="J12" s="17">
        <f t="shared" si="0"/>
        <v>7.3436677868288172</v>
      </c>
      <c r="K12" s="17">
        <f t="shared" si="0"/>
        <v>6.9180056155016434</v>
      </c>
      <c r="L12" s="17"/>
      <c r="M12" s="17">
        <f t="shared" si="1"/>
        <v>3.365488934871629</v>
      </c>
      <c r="N12" s="17"/>
      <c r="O12" s="17">
        <f t="shared" si="2"/>
        <v>5.4566116920636212</v>
      </c>
      <c r="P12" s="17">
        <f t="shared" si="2"/>
        <v>4.3483111560011825</v>
      </c>
    </row>
    <row r="13" spans="1:16" ht="17.399999999999999" x14ac:dyDescent="0.35">
      <c r="A13" s="13">
        <v>1918</v>
      </c>
      <c r="B13" s="17">
        <v>1420.1830819458191</v>
      </c>
      <c r="C13" s="18">
        <v>81.329367000000005</v>
      </c>
      <c r="D13" s="18">
        <v>74.643333825000013</v>
      </c>
      <c r="E13" s="18"/>
      <c r="F13" s="18">
        <v>36.335473841730675</v>
      </c>
      <c r="G13" s="19"/>
      <c r="H13" s="17">
        <v>57.650030000000001</v>
      </c>
      <c r="I13" s="17">
        <v>47.78349666673067</v>
      </c>
      <c r="J13" s="17">
        <f t="shared" si="0"/>
        <v>5.7266818647472642</v>
      </c>
      <c r="K13" s="17">
        <f t="shared" si="0"/>
        <v>5.2558951570335424</v>
      </c>
      <c r="L13" s="17"/>
      <c r="M13" s="17">
        <f t="shared" si="1"/>
        <v>2.5585063153932781</v>
      </c>
      <c r="N13" s="17"/>
      <c r="O13" s="17">
        <f t="shared" si="2"/>
        <v>4.0593378933237698</v>
      </c>
      <c r="P13" s="17">
        <f t="shared" si="2"/>
        <v>3.3646011753119618</v>
      </c>
    </row>
    <row r="14" spans="1:16" ht="17.399999999999999" x14ac:dyDescent="0.35">
      <c r="A14" s="13">
        <v>1919</v>
      </c>
      <c r="B14" s="17">
        <v>1839.342369087766</v>
      </c>
      <c r="C14" s="18">
        <v>116.868568</v>
      </c>
      <c r="D14" s="18">
        <v>110.26728685</v>
      </c>
      <c r="E14" s="18"/>
      <c r="F14" s="18">
        <v>59.935482254565386</v>
      </c>
      <c r="G14" s="19"/>
      <c r="H14" s="17">
        <v>88.609431999999998</v>
      </c>
      <c r="I14" s="17">
        <v>75.710453104565389</v>
      </c>
      <c r="J14" s="17">
        <f t="shared" si="0"/>
        <v>6.3538235167149288</v>
      </c>
      <c r="K14" s="17">
        <f t="shared" si="0"/>
        <v>5.9949299653597281</v>
      </c>
      <c r="L14" s="17"/>
      <c r="M14" s="17">
        <f t="shared" si="1"/>
        <v>3.2585277902498806</v>
      </c>
      <c r="N14" s="17"/>
      <c r="O14" s="17">
        <f t="shared" si="2"/>
        <v>4.8174517963149208</v>
      </c>
      <c r="P14" s="17">
        <f t="shared" si="2"/>
        <v>4.1161696906984471</v>
      </c>
    </row>
    <row r="15" spans="1:16" ht="17.399999999999999" x14ac:dyDescent="0.35">
      <c r="A15" s="13">
        <v>1920</v>
      </c>
      <c r="B15" s="17">
        <v>1966.292111501265</v>
      </c>
      <c r="C15" s="18">
        <v>167.18900200000002</v>
      </c>
      <c r="D15" s="18">
        <v>157.59923932500001</v>
      </c>
      <c r="E15" s="18"/>
      <c r="F15" s="18">
        <v>85.859320554821522</v>
      </c>
      <c r="G15" s="19"/>
      <c r="H15" s="17">
        <v>117.15980700000001</v>
      </c>
      <c r="I15" s="17">
        <v>119.33261487982152</v>
      </c>
      <c r="J15" s="17">
        <f t="shared" si="0"/>
        <v>8.5027550597429347</v>
      </c>
      <c r="K15" s="17">
        <f t="shared" si="0"/>
        <v>8.0150471236276744</v>
      </c>
      <c r="L15" s="17"/>
      <c r="M15" s="17">
        <f t="shared" si="1"/>
        <v>4.3665597828833214</v>
      </c>
      <c r="N15" s="17"/>
      <c r="O15" s="17">
        <f t="shared" si="2"/>
        <v>5.9584131124112805</v>
      </c>
      <c r="P15" s="17">
        <f t="shared" si="2"/>
        <v>6.0689159144676124</v>
      </c>
    </row>
    <row r="16" spans="1:16" ht="17.399999999999999" x14ac:dyDescent="0.35">
      <c r="A16" s="13">
        <v>1921</v>
      </c>
      <c r="B16" s="17">
        <v>1583.9129275803307</v>
      </c>
      <c r="C16" s="18">
        <v>198.711625</v>
      </c>
      <c r="D16" s="18">
        <v>188.09142654999999</v>
      </c>
      <c r="E16" s="18"/>
      <c r="F16" s="18">
        <v>84.398053598841642</v>
      </c>
      <c r="G16" s="19"/>
      <c r="H16" s="17">
        <v>141.53632399999998</v>
      </c>
      <c r="I16" s="17">
        <v>121.99852614884163</v>
      </c>
      <c r="J16" s="17">
        <f t="shared" si="0"/>
        <v>12.545615452710674</v>
      </c>
      <c r="K16" s="17">
        <f t="shared" si="0"/>
        <v>11.875111521271464</v>
      </c>
      <c r="L16" s="17"/>
      <c r="M16" s="17">
        <f t="shared" si="1"/>
        <v>5.3284528542722729</v>
      </c>
      <c r="N16" s="17"/>
      <c r="O16" s="17">
        <f t="shared" si="2"/>
        <v>8.9358651940683611</v>
      </c>
      <c r="P16" s="17">
        <f t="shared" si="2"/>
        <v>7.7023505537777908</v>
      </c>
    </row>
    <row r="17" spans="1:16" ht="17.399999999999999" x14ac:dyDescent="0.35">
      <c r="A17" s="13">
        <v>1922</v>
      </c>
      <c r="B17" s="17">
        <v>1728.7026449654079</v>
      </c>
      <c r="C17" s="18">
        <v>217.603994</v>
      </c>
      <c r="D17" s="18">
        <v>204.70899562499997</v>
      </c>
      <c r="E17" s="18"/>
      <c r="F17" s="18">
        <v>92.753359138630771</v>
      </c>
      <c r="G17" s="19"/>
      <c r="H17" s="17">
        <v>146.044601</v>
      </c>
      <c r="I17" s="17">
        <v>140.82684076363074</v>
      </c>
      <c r="J17" s="17">
        <f t="shared" si="0"/>
        <v>12.58770527330074</v>
      </c>
      <c r="K17" s="17">
        <f t="shared" si="0"/>
        <v>11.841770255930642</v>
      </c>
      <c r="L17" s="17"/>
      <c r="M17" s="17">
        <f t="shared" si="1"/>
        <v>5.3654895136975282</v>
      </c>
      <c r="N17" s="17"/>
      <c r="O17" s="17">
        <f t="shared" si="2"/>
        <v>8.4482199078790909</v>
      </c>
      <c r="P17" s="17">
        <f t="shared" si="2"/>
        <v>8.1463889219911927</v>
      </c>
    </row>
    <row r="18" spans="1:16" ht="17.399999999999999" x14ac:dyDescent="0.35">
      <c r="A18" s="13">
        <v>1923</v>
      </c>
      <c r="B18" s="17">
        <v>1710.3471310224891</v>
      </c>
      <c r="C18" s="18">
        <v>211.360399</v>
      </c>
      <c r="D18" s="18">
        <v>200.22634549999998</v>
      </c>
      <c r="E18" s="18"/>
      <c r="F18" s="18">
        <v>88.398265930761013</v>
      </c>
      <c r="G18" s="19"/>
      <c r="H18" s="17">
        <v>134.74717799999999</v>
      </c>
      <c r="I18" s="17">
        <v>141.599577430761</v>
      </c>
      <c r="J18" s="17">
        <f t="shared" si="0"/>
        <v>12.357748621102628</v>
      </c>
      <c r="K18" s="17">
        <f t="shared" si="0"/>
        <v>11.70676653109007</v>
      </c>
      <c r="L18" s="17"/>
      <c r="M18" s="17">
        <f t="shared" si="1"/>
        <v>5.1684400392985888</v>
      </c>
      <c r="N18" s="17"/>
      <c r="O18" s="17">
        <f t="shared" si="2"/>
        <v>7.8783526195319604</v>
      </c>
      <c r="P18" s="17">
        <f t="shared" si="2"/>
        <v>8.2789964015146538</v>
      </c>
    </row>
    <row r="19" spans="1:16" ht="17.399999999999999" x14ac:dyDescent="0.35">
      <c r="A19" s="13">
        <v>1924</v>
      </c>
      <c r="B19" s="17">
        <v>1814.1855579705896</v>
      </c>
      <c r="C19" s="18">
        <v>202.569502</v>
      </c>
      <c r="D19" s="18">
        <v>190.89918700000001</v>
      </c>
      <c r="E19" s="18"/>
      <c r="F19" s="18">
        <v>81.682423772294015</v>
      </c>
      <c r="G19" s="19"/>
      <c r="H19" s="17">
        <v>124.183746</v>
      </c>
      <c r="I19" s="17">
        <v>135.43690177229402</v>
      </c>
      <c r="J19" s="17">
        <f t="shared" si="0"/>
        <v>11.165864545113081</v>
      </c>
      <c r="K19" s="17">
        <f t="shared" si="0"/>
        <v>10.522583324582653</v>
      </c>
      <c r="L19" s="17"/>
      <c r="M19" s="17">
        <f t="shared" si="1"/>
        <v>4.5024293911625444</v>
      </c>
      <c r="N19" s="17"/>
      <c r="O19" s="17">
        <f t="shared" si="2"/>
        <v>6.8451512831419636</v>
      </c>
      <c r="P19" s="17">
        <f t="shared" si="2"/>
        <v>7.4654382059902629</v>
      </c>
    </row>
    <row r="20" spans="1:16" ht="17.399999999999999" x14ac:dyDescent="0.35">
      <c r="A20" s="13">
        <v>1925</v>
      </c>
      <c r="B20" s="17">
        <v>1892.0256989437703</v>
      </c>
      <c r="C20" s="18">
        <v>250.095586</v>
      </c>
      <c r="D20" s="18">
        <v>235.57806650000001</v>
      </c>
      <c r="E20" s="18"/>
      <c r="F20" s="18">
        <v>81.611427383865674</v>
      </c>
      <c r="G20" s="19"/>
      <c r="H20" s="17">
        <v>167.978386</v>
      </c>
      <c r="I20" s="17">
        <v>134.96514088386567</v>
      </c>
      <c r="J20" s="17">
        <f t="shared" si="0"/>
        <v>13.218403224629386</v>
      </c>
      <c r="K20" s="17">
        <f t="shared" si="0"/>
        <v>12.45110289101846</v>
      </c>
      <c r="L20" s="17"/>
      <c r="M20" s="17">
        <f t="shared" si="1"/>
        <v>4.3134418009980271</v>
      </c>
      <c r="N20" s="17"/>
      <c r="O20" s="17">
        <f t="shared" si="2"/>
        <v>8.8782296188563663</v>
      </c>
      <c r="P20" s="17">
        <f t="shared" si="2"/>
        <v>7.1333672137334299</v>
      </c>
    </row>
    <row r="21" spans="1:16" ht="17.399999999999999" x14ac:dyDescent="0.35">
      <c r="A21" s="13">
        <v>1926</v>
      </c>
      <c r="B21" s="17">
        <v>1834.2815681763627</v>
      </c>
      <c r="C21" s="18">
        <v>276.673227</v>
      </c>
      <c r="D21" s="18">
        <v>260.72773599999999</v>
      </c>
      <c r="E21" s="18"/>
      <c r="F21" s="18">
        <v>87.947339368944952</v>
      </c>
      <c r="G21" s="19"/>
      <c r="H21" s="17">
        <v>187.105818</v>
      </c>
      <c r="I21" s="17">
        <v>146.54267736894494</v>
      </c>
      <c r="J21" s="17">
        <f t="shared" si="0"/>
        <v>15.083465472264853</v>
      </c>
      <c r="K21" s="17">
        <f t="shared" si="0"/>
        <v>14.214161038493927</v>
      </c>
      <c r="L21" s="17"/>
      <c r="M21" s="17">
        <f t="shared" si="1"/>
        <v>4.7946477190185108</v>
      </c>
      <c r="N21" s="17"/>
      <c r="O21" s="17">
        <f t="shared" si="2"/>
        <v>10.200496000514253</v>
      </c>
      <c r="P21" s="17">
        <f t="shared" si="2"/>
        <v>7.9891048305433952</v>
      </c>
    </row>
    <row r="22" spans="1:16" ht="17.399999999999999" x14ac:dyDescent="0.35">
      <c r="A22" s="13">
        <v>1927</v>
      </c>
      <c r="B22" s="17">
        <v>1860.4191198184399</v>
      </c>
      <c r="C22" s="18">
        <v>311.63416599999999</v>
      </c>
      <c r="D22" s="18">
        <v>290.16011099999997</v>
      </c>
      <c r="E22" s="18"/>
      <c r="F22" s="18">
        <v>94.127038291365835</v>
      </c>
      <c r="G22" s="19"/>
      <c r="H22" s="17">
        <v>211.61822799999999</v>
      </c>
      <c r="I22" s="17">
        <v>156.77510729136583</v>
      </c>
      <c r="J22" s="17">
        <f t="shared" si="0"/>
        <v>16.750750552940602</v>
      </c>
      <c r="K22" s="17">
        <f t="shared" si="0"/>
        <v>15.596491559832874</v>
      </c>
      <c r="L22" s="17"/>
      <c r="M22" s="17">
        <f t="shared" si="1"/>
        <v>5.0594533935209069</v>
      </c>
      <c r="N22" s="17"/>
      <c r="O22" s="17">
        <f t="shared" si="2"/>
        <v>11.374760974325614</v>
      </c>
      <c r="P22" s="17">
        <f t="shared" si="2"/>
        <v>8.426870355249072</v>
      </c>
    </row>
    <row r="23" spans="1:16" ht="17.399999999999999" x14ac:dyDescent="0.35">
      <c r="A23" s="13">
        <v>1928</v>
      </c>
      <c r="B23" s="17">
        <v>1767.041337326159</v>
      </c>
      <c r="C23" s="18">
        <v>318.03243099999997</v>
      </c>
      <c r="D23" s="18">
        <v>295.27438599999999</v>
      </c>
      <c r="E23" s="18"/>
      <c r="F23" s="18">
        <v>97.416617107678476</v>
      </c>
      <c r="G23" s="19"/>
      <c r="H23" s="17">
        <v>215.4101</v>
      </c>
      <c r="I23" s="17">
        <v>159.96363810767849</v>
      </c>
      <c r="J23" s="17">
        <f t="shared" si="0"/>
        <v>17.998018737990499</v>
      </c>
      <c r="K23" s="17">
        <f t="shared" si="0"/>
        <v>16.710100650322165</v>
      </c>
      <c r="L23" s="17"/>
      <c r="M23" s="17">
        <f t="shared" si="1"/>
        <v>5.5129789580976505</v>
      </c>
      <c r="N23" s="17"/>
      <c r="O23" s="17">
        <f t="shared" si="2"/>
        <v>12.190439207605237</v>
      </c>
      <c r="P23" s="17">
        <f t="shared" si="2"/>
        <v>9.0526256929411346</v>
      </c>
    </row>
    <row r="24" spans="1:16" ht="17.399999999999999" x14ac:dyDescent="0.35">
      <c r="A24" s="13">
        <v>1929</v>
      </c>
      <c r="B24" s="17">
        <v>1710.7871818964124</v>
      </c>
      <c r="C24" s="18">
        <v>332.94282699999997</v>
      </c>
      <c r="D24" s="18">
        <v>305.826098</v>
      </c>
      <c r="E24" s="18"/>
      <c r="F24" s="18">
        <v>103.27196209319131</v>
      </c>
      <c r="G24" s="19"/>
      <c r="H24" s="17">
        <v>222.03406999999999</v>
      </c>
      <c r="I24" s="17">
        <v>168.6039890931913</v>
      </c>
      <c r="J24" s="17">
        <f t="shared" si="0"/>
        <v>19.461381902039498</v>
      </c>
      <c r="K24" s="17">
        <f t="shared" si="0"/>
        <v>17.876337935908012</v>
      </c>
      <c r="L24" s="17"/>
      <c r="M24" s="17">
        <f t="shared" si="1"/>
        <v>6.0365171767720422</v>
      </c>
      <c r="N24" s="17"/>
      <c r="O24" s="17">
        <f t="shared" si="2"/>
        <v>12.978474023512065</v>
      </c>
      <c r="P24" s="17">
        <f t="shared" si="2"/>
        <v>9.8553455904604856</v>
      </c>
    </row>
    <row r="25" spans="1:16" ht="17.399999999999999" x14ac:dyDescent="0.35">
      <c r="A25" s="13">
        <v>1930</v>
      </c>
      <c r="B25" s="17">
        <v>1418.2627899886575</v>
      </c>
      <c r="C25" s="18">
        <v>310.60773899999998</v>
      </c>
      <c r="D25" s="18">
        <v>283.08640399999996</v>
      </c>
      <c r="E25" s="18"/>
      <c r="F25" s="18">
        <v>94.157907182050053</v>
      </c>
      <c r="G25" s="19"/>
      <c r="H25" s="17">
        <v>198.75696500000001</v>
      </c>
      <c r="I25" s="17">
        <v>158.76897218205005</v>
      </c>
      <c r="J25" s="17">
        <f t="shared" si="0"/>
        <v>21.900577325481692</v>
      </c>
      <c r="K25" s="17">
        <f t="shared" si="0"/>
        <v>19.960081163961434</v>
      </c>
      <c r="L25" s="17"/>
      <c r="M25" s="17">
        <f t="shared" si="1"/>
        <v>6.6389605541863714</v>
      </c>
      <c r="N25" s="17"/>
      <c r="O25" s="17">
        <f t="shared" si="2"/>
        <v>14.014114055801292</v>
      </c>
      <c r="P25" s="17">
        <f t="shared" si="2"/>
        <v>11.194608876632786</v>
      </c>
    </row>
    <row r="26" spans="1:16" ht="17.399999999999999" x14ac:dyDescent="0.35">
      <c r="A26" s="13">
        <v>1931</v>
      </c>
      <c r="B26" s="17">
        <v>1366.0773497271862</v>
      </c>
      <c r="C26" s="18">
        <v>324.47965400000004</v>
      </c>
      <c r="D26" s="18">
        <v>297.16673200000002</v>
      </c>
      <c r="E26" s="18"/>
      <c r="F26" s="18">
        <v>90.074299796889193</v>
      </c>
      <c r="G26" s="19"/>
      <c r="H26" s="17">
        <v>197.58418500000002</v>
      </c>
      <c r="I26" s="17">
        <v>169.2216417968892</v>
      </c>
      <c r="J26" s="17">
        <f t="shared" si="0"/>
        <v>23.752656031139129</v>
      </c>
      <c r="K26" s="17">
        <f t="shared" si="0"/>
        <v>21.7532874005521</v>
      </c>
      <c r="L26" s="17"/>
      <c r="M26" s="17">
        <f t="shared" si="1"/>
        <v>6.5936456537309232</v>
      </c>
      <c r="N26" s="17"/>
      <c r="O26" s="17">
        <f t="shared" si="2"/>
        <v>14.463616210272336</v>
      </c>
      <c r="P26" s="17">
        <f t="shared" si="2"/>
        <v>12.387412896545264</v>
      </c>
    </row>
    <row r="27" spans="1:16" ht="17.399999999999999" x14ac:dyDescent="0.35">
      <c r="A27" s="13">
        <v>1932</v>
      </c>
      <c r="B27" s="17">
        <v>1512.4511086507971</v>
      </c>
      <c r="C27" s="18">
        <v>347.07592499999998</v>
      </c>
      <c r="D27" s="18">
        <v>320.63667199999998</v>
      </c>
      <c r="E27" s="18"/>
      <c r="F27" s="18">
        <v>90.291591942266535</v>
      </c>
      <c r="G27" s="19"/>
      <c r="H27" s="17">
        <v>208.25541699999999</v>
      </c>
      <c r="I27" s="17">
        <v>181.64690894226655</v>
      </c>
      <c r="J27" s="17">
        <f t="shared" si="0"/>
        <v>22.947910383008271</v>
      </c>
      <c r="K27" s="17">
        <f t="shared" si="0"/>
        <v>21.199804090594927</v>
      </c>
      <c r="L27" s="17"/>
      <c r="M27" s="17">
        <f t="shared" si="1"/>
        <v>5.9698850049316565</v>
      </c>
      <c r="N27" s="17"/>
      <c r="O27" s="17">
        <f t="shared" si="2"/>
        <v>13.769398283940374</v>
      </c>
      <c r="P27" s="17">
        <f t="shared" si="2"/>
        <v>12.010101212746454</v>
      </c>
    </row>
    <row r="28" spans="1:16" ht="17.399999999999999" x14ac:dyDescent="0.35">
      <c r="A28" s="13">
        <v>1933</v>
      </c>
      <c r="B28" s="17">
        <v>1647.851951192979</v>
      </c>
      <c r="C28" s="18">
        <v>387.14590500000003</v>
      </c>
      <c r="D28" s="18">
        <v>357.59929599999998</v>
      </c>
      <c r="E28" s="18"/>
      <c r="F28" s="18">
        <v>98.495839997452862</v>
      </c>
      <c r="G28" s="19"/>
      <c r="H28" s="17">
        <v>223.050084</v>
      </c>
      <c r="I28" s="17">
        <v>210.26629299745287</v>
      </c>
      <c r="J28" s="17">
        <f t="shared" si="0"/>
        <v>23.493973758972817</v>
      </c>
      <c r="K28" s="17">
        <f t="shared" si="0"/>
        <v>21.700935920918891</v>
      </c>
      <c r="L28" s="17"/>
      <c r="M28" s="17">
        <f t="shared" si="1"/>
        <v>5.9772262869941573</v>
      </c>
      <c r="N28" s="17"/>
      <c r="O28" s="17">
        <f t="shared" si="2"/>
        <v>13.535808471053523</v>
      </c>
      <c r="P28" s="17">
        <f t="shared" si="2"/>
        <v>12.760023304595322</v>
      </c>
    </row>
    <row r="29" spans="1:16" ht="17.399999999999999" x14ac:dyDescent="0.35">
      <c r="A29" s="13">
        <v>1934</v>
      </c>
      <c r="B29" s="17">
        <v>1843.5069354580328</v>
      </c>
      <c r="C29" s="18">
        <v>422.83515600000004</v>
      </c>
      <c r="D29" s="18">
        <v>380.565335</v>
      </c>
      <c r="E29" s="18"/>
      <c r="F29" s="18">
        <v>116.26692644071258</v>
      </c>
      <c r="G29" s="19"/>
      <c r="H29" s="17">
        <v>262.51049999999998</v>
      </c>
      <c r="I29" s="17">
        <v>211.97328244071255</v>
      </c>
      <c r="J29" s="17">
        <f t="shared" si="0"/>
        <v>22.93645593988197</v>
      </c>
      <c r="K29" s="17">
        <f t="shared" si="0"/>
        <v>20.643553201791768</v>
      </c>
      <c r="L29" s="17"/>
      <c r="M29" s="17">
        <f t="shared" si="1"/>
        <v>6.3068342301530427</v>
      </c>
      <c r="N29" s="17"/>
      <c r="O29" s="17">
        <f t="shared" si="2"/>
        <v>14.239734874378291</v>
      </c>
      <c r="P29" s="17">
        <f t="shared" si="2"/>
        <v>11.498371845725996</v>
      </c>
    </row>
    <row r="30" spans="1:16" ht="17.399999999999999" x14ac:dyDescent="0.35">
      <c r="A30" s="13">
        <v>1935</v>
      </c>
      <c r="B30" s="17">
        <v>2229.5806515407849</v>
      </c>
      <c r="C30" s="18">
        <v>440.86279000000002</v>
      </c>
      <c r="D30" s="18">
        <v>397.90815100000009</v>
      </c>
      <c r="E30" s="18"/>
      <c r="F30" s="18">
        <v>116.56124310327053</v>
      </c>
      <c r="G30" s="19"/>
      <c r="H30" s="17">
        <v>281.66769499999998</v>
      </c>
      <c r="I30" s="17">
        <v>209.3038251032705</v>
      </c>
      <c r="J30" s="17">
        <f t="shared" si="0"/>
        <v>19.773350190105717</v>
      </c>
      <c r="K30" s="17">
        <f t="shared" si="0"/>
        <v>17.846770903982314</v>
      </c>
      <c r="L30" s="17"/>
      <c r="M30" s="17">
        <f t="shared" si="1"/>
        <v>5.2279446820064193</v>
      </c>
      <c r="N30" s="17"/>
      <c r="O30" s="17">
        <f t="shared" si="2"/>
        <v>12.633213999473369</v>
      </c>
      <c r="P30" s="17">
        <f t="shared" si="2"/>
        <v>9.3875870764588836</v>
      </c>
    </row>
    <row r="31" spans="1:16" ht="17.399999999999999" x14ac:dyDescent="0.35">
      <c r="A31" s="13">
        <v>1936</v>
      </c>
      <c r="B31" s="17">
        <v>2361.6632581648882</v>
      </c>
      <c r="C31" s="18">
        <v>498.04676800000004</v>
      </c>
      <c r="D31" s="18">
        <v>440.77409900000004</v>
      </c>
      <c r="E31" s="18"/>
      <c r="F31" s="18">
        <v>129.43115053843226</v>
      </c>
      <c r="G31" s="19"/>
      <c r="H31" s="17">
        <v>321.02150399999999</v>
      </c>
      <c r="I31" s="17">
        <v>228.06494853843228</v>
      </c>
      <c r="J31" s="17">
        <f t="shared" si="0"/>
        <v>21.088813838218552</v>
      </c>
      <c r="K31" s="17">
        <f t="shared" si="0"/>
        <v>18.663714967666476</v>
      </c>
      <c r="L31" s="17"/>
      <c r="M31" s="17">
        <f t="shared" si="1"/>
        <v>5.4805082854617346</v>
      </c>
      <c r="N31" s="17"/>
      <c r="O31" s="17">
        <f t="shared" si="2"/>
        <v>13.593026139105335</v>
      </c>
      <c r="P31" s="17">
        <f t="shared" si="2"/>
        <v>9.6569630640588588</v>
      </c>
    </row>
    <row r="32" spans="1:16" ht="17.399999999999999" x14ac:dyDescent="0.35">
      <c r="A32" s="13">
        <v>1937</v>
      </c>
      <c r="B32" s="17">
        <v>3015.7949270313966</v>
      </c>
      <c r="C32" s="18">
        <v>631.94042899999999</v>
      </c>
      <c r="D32" s="18">
        <v>572.66195999999991</v>
      </c>
      <c r="E32" s="18"/>
      <c r="F32" s="18">
        <v>156.33755413698358</v>
      </c>
      <c r="G32" s="19"/>
      <c r="H32" s="17">
        <v>416.11033899999995</v>
      </c>
      <c r="I32" s="17">
        <v>291.3602771369836</v>
      </c>
      <c r="J32" s="17">
        <f t="shared" si="0"/>
        <v>20.954356787848695</v>
      </c>
      <c r="K32" s="17">
        <f t="shared" si="0"/>
        <v>18.988756658056349</v>
      </c>
      <c r="L32" s="17"/>
      <c r="M32" s="17">
        <f t="shared" si="1"/>
        <v>5.1839583897329105</v>
      </c>
      <c r="N32" s="17"/>
      <c r="O32" s="17">
        <f t="shared" si="2"/>
        <v>13.79770007802218</v>
      </c>
      <c r="P32" s="17">
        <f t="shared" si="2"/>
        <v>9.6611435520844466</v>
      </c>
    </row>
    <row r="33" spans="1:16" ht="17.399999999999999" x14ac:dyDescent="0.35">
      <c r="A33" s="13">
        <v>1938</v>
      </c>
      <c r="B33" s="17">
        <v>3270.764058755009</v>
      </c>
      <c r="C33" s="18">
        <v>750.63767300000006</v>
      </c>
      <c r="D33" s="18">
        <v>685.69234432000019</v>
      </c>
      <c r="E33" s="18"/>
      <c r="F33" s="18">
        <v>194.90605177001561</v>
      </c>
      <c r="G33" s="19"/>
      <c r="H33" s="17">
        <v>521.09524700000009</v>
      </c>
      <c r="I33" s="17">
        <v>336.60764209001564</v>
      </c>
      <c r="J33" s="17">
        <f t="shared" si="0"/>
        <v>22.949918108300498</v>
      </c>
      <c r="K33" s="17">
        <f t="shared" si="0"/>
        <v>20.964286386985787</v>
      </c>
      <c r="L33" s="17"/>
      <c r="M33" s="17">
        <f t="shared" si="1"/>
        <v>5.9590373462830906</v>
      </c>
      <c r="N33" s="17"/>
      <c r="O33" s="17">
        <f t="shared" si="2"/>
        <v>15.931911860323883</v>
      </c>
      <c r="P33" s="17">
        <f t="shared" si="2"/>
        <v>10.291407024270125</v>
      </c>
    </row>
    <row r="34" spans="1:16" ht="17.399999999999999" x14ac:dyDescent="0.35">
      <c r="A34" s="13">
        <v>1939</v>
      </c>
      <c r="B34" s="17">
        <v>3716.208678516015</v>
      </c>
      <c r="C34" s="18">
        <v>1045.4035139999999</v>
      </c>
      <c r="D34" s="18">
        <v>935.04711562196269</v>
      </c>
      <c r="E34" s="18"/>
      <c r="F34" s="18">
        <v>273.51017903299811</v>
      </c>
      <c r="G34" s="19"/>
      <c r="H34" s="17">
        <v>735.54855699999996</v>
      </c>
      <c r="I34" s="17">
        <v>447.88453365496088</v>
      </c>
      <c r="J34" s="17">
        <f t="shared" si="0"/>
        <v>28.130915253592768</v>
      </c>
      <c r="K34" s="17">
        <f t="shared" si="0"/>
        <v>25.161318873926987</v>
      </c>
      <c r="L34" s="17"/>
      <c r="M34" s="17">
        <f t="shared" si="1"/>
        <v>7.3599252004927314</v>
      </c>
      <c r="N34" s="17"/>
      <c r="O34" s="17">
        <f t="shared" si="2"/>
        <v>19.792983134997812</v>
      </c>
      <c r="P34" s="17">
        <f t="shared" si="2"/>
        <v>12.052190078674849</v>
      </c>
    </row>
    <row r="35" spans="1:16" ht="17.399999999999999" x14ac:dyDescent="0.35">
      <c r="A35" s="13">
        <v>1940</v>
      </c>
      <c r="B35" s="17">
        <v>4587.8089978290955</v>
      </c>
      <c r="C35" s="18">
        <v>1270.6080139999999</v>
      </c>
      <c r="D35" s="18">
        <v>1147.2405183612502</v>
      </c>
      <c r="E35" s="18"/>
      <c r="F35" s="18">
        <v>333.53663917270637</v>
      </c>
      <c r="G35" s="19"/>
      <c r="H35" s="17">
        <v>872.56409899999994</v>
      </c>
      <c r="I35" s="17">
        <v>579.17233053395637</v>
      </c>
      <c r="J35" s="17">
        <f t="shared" si="0"/>
        <v>27.695311958305997</v>
      </c>
      <c r="K35" s="17">
        <f t="shared" si="0"/>
        <v>25.006283367596883</v>
      </c>
      <c r="L35" s="17"/>
      <c r="M35" s="17">
        <f t="shared" si="1"/>
        <v>7.2700637565890931</v>
      </c>
      <c r="N35" s="17"/>
      <c r="O35" s="17">
        <f t="shared" si="2"/>
        <v>19.019189757308737</v>
      </c>
      <c r="P35" s="17">
        <f t="shared" si="2"/>
        <v>12.624159611004181</v>
      </c>
    </row>
    <row r="36" spans="1:16" ht="17.399999999999999" x14ac:dyDescent="0.35">
      <c r="A36" s="13">
        <v>1941</v>
      </c>
      <c r="B36" s="20"/>
      <c r="C36" s="18">
        <v>1467.7140499999998</v>
      </c>
      <c r="D36" s="18">
        <v>1300.8000888727713</v>
      </c>
      <c r="E36" s="18"/>
      <c r="F36" s="18">
        <v>463.71082634916053</v>
      </c>
      <c r="G36" s="19"/>
      <c r="H36" s="17">
        <v>1005.3465649999999</v>
      </c>
      <c r="I36" s="17">
        <v>725.28573922193164</v>
      </c>
      <c r="J36" s="17"/>
      <c r="K36" s="17"/>
      <c r="L36" s="17"/>
      <c r="M36" s="17"/>
      <c r="N36" s="17"/>
      <c r="O36" s="17"/>
      <c r="P36" s="17"/>
    </row>
    <row r="37" spans="1:16" ht="17.399999999999999" x14ac:dyDescent="0.35">
      <c r="A37" s="13">
        <v>1942</v>
      </c>
      <c r="B37" s="20"/>
      <c r="C37" s="18">
        <v>1762.907236</v>
      </c>
      <c r="D37" s="18">
        <v>1590.0845574415582</v>
      </c>
      <c r="E37" s="18"/>
      <c r="F37" s="18">
        <v>618.02375727661195</v>
      </c>
      <c r="G37" s="19"/>
      <c r="H37" s="17">
        <v>1220.9034400000003</v>
      </c>
      <c r="I37" s="17">
        <v>948.27808571817025</v>
      </c>
      <c r="J37" s="17"/>
      <c r="K37" s="17"/>
      <c r="L37" s="17"/>
      <c r="M37" s="17"/>
      <c r="N37" s="17"/>
      <c r="O37" s="17"/>
      <c r="P37" s="17"/>
    </row>
    <row r="38" spans="1:16" ht="17.399999999999999" x14ac:dyDescent="0.35">
      <c r="A38" s="13">
        <v>1943</v>
      </c>
      <c r="B38" s="21"/>
      <c r="C38" s="18">
        <v>2511.7310389999998</v>
      </c>
      <c r="D38" s="18">
        <v>2285.9821489280898</v>
      </c>
      <c r="E38" s="18"/>
      <c r="F38" s="18">
        <v>884.241600694726</v>
      </c>
      <c r="G38" s="19"/>
      <c r="H38" s="17">
        <v>1876.1398420000003</v>
      </c>
      <c r="I38" s="17">
        <v>1248.3688086228155</v>
      </c>
      <c r="J38" s="17"/>
      <c r="K38" s="17"/>
      <c r="L38" s="17"/>
      <c r="M38" s="17"/>
      <c r="N38" s="17"/>
      <c r="O38" s="17"/>
      <c r="P38" s="17"/>
    </row>
    <row r="39" spans="1:16" ht="16.5" customHeight="1" x14ac:dyDescent="0.35">
      <c r="A39" s="22"/>
      <c r="B39" s="79" t="s">
        <v>29</v>
      </c>
      <c r="C39" s="79"/>
      <c r="D39" s="79"/>
      <c r="E39" s="79"/>
      <c r="F39" s="79"/>
      <c r="G39" s="79"/>
      <c r="H39" s="79"/>
      <c r="I39" s="79"/>
      <c r="J39" s="80" t="s">
        <v>30</v>
      </c>
      <c r="K39" s="80"/>
      <c r="L39" s="80"/>
      <c r="M39" s="80"/>
      <c r="N39" s="80"/>
      <c r="O39" s="80"/>
      <c r="P39" s="80"/>
    </row>
    <row r="40" spans="1:16" ht="17.399999999999999" x14ac:dyDescent="0.35">
      <c r="A40" s="13">
        <v>1951</v>
      </c>
      <c r="B40" s="23"/>
      <c r="C40" s="17">
        <v>1.9971036000000002</v>
      </c>
      <c r="D40" s="17"/>
      <c r="E40" s="24">
        <v>0.61799999999999999</v>
      </c>
      <c r="F40" s="24"/>
      <c r="G40" s="5"/>
      <c r="H40" s="24"/>
      <c r="I40" s="24"/>
      <c r="J40" s="17"/>
      <c r="K40" s="17"/>
      <c r="L40" s="17"/>
      <c r="M40" s="17"/>
      <c r="N40" s="17"/>
      <c r="O40" s="17"/>
      <c r="P40" s="17"/>
    </row>
    <row r="41" spans="1:16" ht="17.399999999999999" x14ac:dyDescent="0.35">
      <c r="A41" s="13">
        <v>1952</v>
      </c>
      <c r="B41" s="20"/>
      <c r="C41" s="17">
        <v>7.3330979999999997</v>
      </c>
      <c r="D41" s="17"/>
      <c r="E41" s="24">
        <v>2.1509999999999998</v>
      </c>
      <c r="F41" s="24"/>
      <c r="G41" s="5"/>
      <c r="H41" s="24"/>
      <c r="I41" s="24"/>
      <c r="J41" s="17"/>
      <c r="K41" s="17"/>
      <c r="L41" s="17"/>
      <c r="M41" s="17"/>
      <c r="N41" s="17"/>
      <c r="O41" s="17"/>
      <c r="P41" s="17"/>
    </row>
    <row r="42" spans="1:16" ht="17.399999999999999" x14ac:dyDescent="0.35">
      <c r="A42" s="13">
        <v>1953</v>
      </c>
      <c r="B42" s="20">
        <v>47.74</v>
      </c>
      <c r="C42" s="17">
        <v>17.727109599999999</v>
      </c>
      <c r="D42" s="17"/>
      <c r="E42" s="24">
        <v>6.0679999999999996</v>
      </c>
      <c r="F42" s="24"/>
      <c r="G42" s="5"/>
      <c r="H42" s="24"/>
      <c r="I42" s="24">
        <v>4.25</v>
      </c>
      <c r="J42" s="17">
        <v>31.689582530372849</v>
      </c>
      <c r="K42" s="17"/>
      <c r="L42" s="17">
        <v>10.65930037704231</v>
      </c>
      <c r="M42" s="17"/>
      <c r="N42" s="17"/>
      <c r="O42" s="17"/>
      <c r="P42" s="17">
        <f t="shared" ref="P42:P104" si="3">I42/$B42*100</f>
        <v>8.9023879346459989</v>
      </c>
    </row>
    <row r="43" spans="1:16" ht="17.399999999999999" x14ac:dyDescent="0.35">
      <c r="A43" s="13">
        <v>1954</v>
      </c>
      <c r="B43" s="20">
        <v>66.28</v>
      </c>
      <c r="C43" s="17">
        <v>39.495170000000002</v>
      </c>
      <c r="D43" s="17"/>
      <c r="E43" s="24">
        <v>14.204000000000001</v>
      </c>
      <c r="F43" s="24">
        <v>8.4</v>
      </c>
      <c r="G43" s="5"/>
      <c r="H43" s="24"/>
      <c r="I43" s="24">
        <v>7.85</v>
      </c>
      <c r="J43" s="17">
        <v>36.480631261315629</v>
      </c>
      <c r="K43" s="17"/>
      <c r="L43" s="17">
        <v>13.003922751961374</v>
      </c>
      <c r="M43" s="17">
        <f t="shared" ref="M43:N94" si="4">F43/$B43*100</f>
        <v>12.673506336753167</v>
      </c>
      <c r="N43" s="17"/>
      <c r="O43" s="17"/>
      <c r="P43" s="17">
        <f t="shared" si="3"/>
        <v>11.84369342184671</v>
      </c>
    </row>
    <row r="44" spans="1:16" ht="17.399999999999999" x14ac:dyDescent="0.35">
      <c r="A44" s="13">
        <v>1955</v>
      </c>
      <c r="B44" s="20">
        <v>114.21</v>
      </c>
      <c r="C44" s="17">
        <v>97.15058470000001</v>
      </c>
      <c r="D44" s="17"/>
      <c r="E44" s="24">
        <v>28.143999999999998</v>
      </c>
      <c r="F44" s="24">
        <v>12.9</v>
      </c>
      <c r="G44" s="5"/>
      <c r="H44" s="24"/>
      <c r="I44" s="24">
        <v>11.62</v>
      </c>
      <c r="J44" s="17">
        <v>45.644963867729047</v>
      </c>
      <c r="K44" s="17"/>
      <c r="L44" s="17">
        <v>14.432478183463211</v>
      </c>
      <c r="M44" s="17">
        <f t="shared" si="4"/>
        <v>11.294982926188602</v>
      </c>
      <c r="N44" s="17"/>
      <c r="O44" s="17"/>
      <c r="P44" s="17">
        <f t="shared" si="3"/>
        <v>10.174240434287714</v>
      </c>
    </row>
    <row r="45" spans="1:16" ht="17.399999999999999" x14ac:dyDescent="0.35">
      <c r="A45" s="13">
        <v>1956</v>
      </c>
      <c r="B45" s="20">
        <v>151.49</v>
      </c>
      <c r="C45" s="24"/>
      <c r="D45" s="24"/>
      <c r="E45" s="24"/>
      <c r="F45" s="24">
        <v>18.600000000000001</v>
      </c>
      <c r="G45" s="5"/>
      <c r="H45" s="24"/>
      <c r="I45" s="24">
        <v>15.16</v>
      </c>
      <c r="J45" s="17">
        <v>42.75335432481792</v>
      </c>
      <c r="K45" s="17"/>
      <c r="L45" s="17">
        <v>12.385415979052521</v>
      </c>
      <c r="M45" s="17">
        <f t="shared" si="4"/>
        <v>12.278038154333618</v>
      </c>
      <c r="N45" s="17"/>
      <c r="O45" s="17"/>
      <c r="P45" s="17">
        <f t="shared" si="3"/>
        <v>10.00726120536009</v>
      </c>
    </row>
    <row r="46" spans="1:16" ht="17.399999999999999" x14ac:dyDescent="0.35">
      <c r="A46" s="13">
        <v>1957</v>
      </c>
      <c r="B46" s="20">
        <v>198.42</v>
      </c>
      <c r="C46" s="17">
        <v>103.62793550000001</v>
      </c>
      <c r="D46" s="17"/>
      <c r="E46" s="24">
        <v>35.003</v>
      </c>
      <c r="F46" s="24">
        <v>30</v>
      </c>
      <c r="G46" s="5"/>
      <c r="H46" s="24"/>
      <c r="I46" s="24">
        <v>28.86</v>
      </c>
      <c r="J46" s="17">
        <f t="shared" ref="J46:K77" si="5">C46/$B46*100</f>
        <v>52.226557554681996</v>
      </c>
      <c r="K46" s="17"/>
      <c r="L46" s="17">
        <f t="shared" ref="L46:L65" si="6">E46/$B46*100</f>
        <v>17.640862816248362</v>
      </c>
      <c r="M46" s="17">
        <f t="shared" si="4"/>
        <v>15.119443604475356</v>
      </c>
      <c r="N46" s="17"/>
      <c r="O46" s="17"/>
      <c r="P46" s="17">
        <f t="shared" si="3"/>
        <v>14.54490474750529</v>
      </c>
    </row>
    <row r="47" spans="1:16" ht="17.399999999999999" x14ac:dyDescent="0.35">
      <c r="A47" s="13">
        <v>1958</v>
      </c>
      <c r="B47" s="20">
        <v>207.58</v>
      </c>
      <c r="C47" s="17">
        <v>111.3852237</v>
      </c>
      <c r="D47" s="17"/>
      <c r="E47" s="24">
        <v>41.097000000000001</v>
      </c>
      <c r="F47" s="24">
        <v>42.9</v>
      </c>
      <c r="G47" s="5"/>
      <c r="H47" s="24"/>
      <c r="I47" s="24">
        <v>33.14</v>
      </c>
      <c r="J47" s="17">
        <f t="shared" si="5"/>
        <v>53.658938096155694</v>
      </c>
      <c r="K47" s="17"/>
      <c r="L47" s="17">
        <f t="shared" si="6"/>
        <v>19.798150110800655</v>
      </c>
      <c r="M47" s="17">
        <f t="shared" si="4"/>
        <v>20.666730898930531</v>
      </c>
      <c r="N47" s="17"/>
      <c r="O47" s="17"/>
      <c r="P47" s="17">
        <f t="shared" si="3"/>
        <v>15.964929183929085</v>
      </c>
    </row>
    <row r="48" spans="1:16" ht="17.399999999999999" x14ac:dyDescent="0.35">
      <c r="A48" s="13">
        <v>1959</v>
      </c>
      <c r="B48" s="20">
        <v>220.75</v>
      </c>
      <c r="C48" s="17">
        <v>109.31431980000001</v>
      </c>
      <c r="D48" s="17"/>
      <c r="E48" s="24">
        <v>40.021999999999998</v>
      </c>
      <c r="F48" s="24">
        <v>45.8</v>
      </c>
      <c r="G48" s="5"/>
      <c r="H48" s="24"/>
      <c r="I48" s="24">
        <v>38.950000000000003</v>
      </c>
      <c r="J48" s="17">
        <f t="shared" si="5"/>
        <v>49.519510668176672</v>
      </c>
      <c r="K48" s="17"/>
      <c r="L48" s="17">
        <f t="shared" si="6"/>
        <v>18.13001132502831</v>
      </c>
      <c r="M48" s="17">
        <f t="shared" si="4"/>
        <v>20.747451868629671</v>
      </c>
      <c r="N48" s="17"/>
      <c r="O48" s="17"/>
      <c r="P48" s="17">
        <f t="shared" si="3"/>
        <v>17.644394110985278</v>
      </c>
    </row>
    <row r="49" spans="1:19" ht="17.399999999999999" x14ac:dyDescent="0.35">
      <c r="A49" s="13">
        <v>1960</v>
      </c>
      <c r="B49" s="20">
        <v>249.84</v>
      </c>
      <c r="C49" s="17">
        <v>109.1169103</v>
      </c>
      <c r="D49" s="17"/>
      <c r="E49" s="24">
        <v>41.994999999999997</v>
      </c>
      <c r="F49" s="24">
        <v>39.5</v>
      </c>
      <c r="G49" s="5"/>
      <c r="H49" s="24"/>
      <c r="I49" s="24">
        <v>42.97</v>
      </c>
      <c r="J49" s="17">
        <f t="shared" si="5"/>
        <v>43.67471593820045</v>
      </c>
      <c r="K49" s="17"/>
      <c r="L49" s="17">
        <f t="shared" si="6"/>
        <v>16.808757604867115</v>
      </c>
      <c r="M49" s="17">
        <f t="shared" si="4"/>
        <v>15.810118475824527</v>
      </c>
      <c r="N49" s="17"/>
      <c r="O49" s="17"/>
      <c r="P49" s="17">
        <f t="shared" si="3"/>
        <v>17.199007364713413</v>
      </c>
    </row>
    <row r="50" spans="1:19" ht="17.399999999999999" x14ac:dyDescent="0.35">
      <c r="A50" s="13">
        <v>1961</v>
      </c>
      <c r="B50" s="20">
        <v>301.64999999999998</v>
      </c>
      <c r="C50" s="17">
        <v>132.52514550000001</v>
      </c>
      <c r="D50" s="17"/>
      <c r="E50" s="24">
        <v>57.152999999999999</v>
      </c>
      <c r="F50" s="24">
        <v>63.7</v>
      </c>
      <c r="G50" s="5"/>
      <c r="H50" s="24"/>
      <c r="I50" s="24">
        <v>54.86</v>
      </c>
      <c r="J50" s="17">
        <f t="shared" si="5"/>
        <v>43.933414719045253</v>
      </c>
      <c r="K50" s="17"/>
      <c r="L50" s="17">
        <f t="shared" si="6"/>
        <v>18.946792640477376</v>
      </c>
      <c r="M50" s="17">
        <f t="shared" si="4"/>
        <v>21.117188794961052</v>
      </c>
      <c r="N50" s="17"/>
      <c r="O50" s="17"/>
      <c r="P50" s="17">
        <f t="shared" si="3"/>
        <v>18.186640145864413</v>
      </c>
    </row>
    <row r="51" spans="1:19" ht="17.399999999999999" x14ac:dyDescent="0.35">
      <c r="A51" s="13">
        <v>1962</v>
      </c>
      <c r="B51" s="20">
        <v>365.81</v>
      </c>
      <c r="C51" s="17">
        <v>181.808876</v>
      </c>
      <c r="D51" s="17"/>
      <c r="E51" s="24">
        <v>88.393000000000001</v>
      </c>
      <c r="F51" s="24">
        <v>72.3</v>
      </c>
      <c r="G51" s="5"/>
      <c r="H51" s="24"/>
      <c r="I51" s="24">
        <v>68.64</v>
      </c>
      <c r="J51" s="17">
        <f t="shared" si="5"/>
        <v>49.700357015937236</v>
      </c>
      <c r="K51" s="17"/>
      <c r="L51" s="17">
        <f t="shared" si="6"/>
        <v>24.16363686066537</v>
      </c>
      <c r="M51" s="17">
        <f t="shared" si="4"/>
        <v>19.764358546786582</v>
      </c>
      <c r="N51" s="17"/>
      <c r="O51" s="17"/>
      <c r="P51" s="17">
        <f t="shared" si="3"/>
        <v>18.763839151472077</v>
      </c>
    </row>
    <row r="52" spans="1:19" ht="17.399999999999999" x14ac:dyDescent="0.35">
      <c r="A52" s="13">
        <v>1963</v>
      </c>
      <c r="B52" s="20">
        <v>518.47</v>
      </c>
      <c r="C52" s="17">
        <v>201.344358</v>
      </c>
      <c r="D52" s="17"/>
      <c r="E52" s="24">
        <v>72.838999999999999</v>
      </c>
      <c r="F52" s="24">
        <v>69.7</v>
      </c>
      <c r="G52" s="5"/>
      <c r="H52" s="24"/>
      <c r="I52" s="24">
        <v>74.58</v>
      </c>
      <c r="J52" s="17">
        <f t="shared" si="5"/>
        <v>38.834331398152258</v>
      </c>
      <c r="K52" s="17"/>
      <c r="L52" s="17">
        <f t="shared" si="6"/>
        <v>14.048835998225547</v>
      </c>
      <c r="M52" s="17">
        <f t="shared" si="4"/>
        <v>13.443400775358267</v>
      </c>
      <c r="N52" s="17"/>
      <c r="O52" s="17"/>
      <c r="P52" s="17">
        <f t="shared" si="3"/>
        <v>14.384631704823809</v>
      </c>
    </row>
    <row r="53" spans="1:19" ht="17.399999999999999" x14ac:dyDescent="0.35">
      <c r="A53" s="13">
        <v>1964</v>
      </c>
      <c r="B53" s="20">
        <v>739.59</v>
      </c>
      <c r="C53" s="17">
        <v>214.1357391</v>
      </c>
      <c r="D53" s="17"/>
      <c r="E53" s="24">
        <v>75.180000000000007</v>
      </c>
      <c r="F53" s="24">
        <v>72.7</v>
      </c>
      <c r="G53" s="5"/>
      <c r="H53" s="24"/>
      <c r="I53" s="24">
        <v>88.43</v>
      </c>
      <c r="J53" s="17">
        <f t="shared" si="5"/>
        <v>28.953303735853648</v>
      </c>
      <c r="K53" s="17"/>
      <c r="L53" s="17">
        <f t="shared" si="6"/>
        <v>10.165091469598021</v>
      </c>
      <c r="M53" s="17">
        <f t="shared" si="4"/>
        <v>9.8297705485471667</v>
      </c>
      <c r="N53" s="17"/>
      <c r="O53" s="17"/>
      <c r="P53" s="17">
        <f t="shared" si="3"/>
        <v>11.956624616341486</v>
      </c>
    </row>
    <row r="54" spans="1:19" ht="17.399999999999999" x14ac:dyDescent="0.35">
      <c r="A54" s="13">
        <v>1965</v>
      </c>
      <c r="B54" s="20">
        <v>831.25</v>
      </c>
      <c r="C54" s="17">
        <v>266.14012389999999</v>
      </c>
      <c r="D54" s="17"/>
      <c r="E54" s="24">
        <v>93.534999999999997</v>
      </c>
      <c r="F54" s="24">
        <v>91.5</v>
      </c>
      <c r="G54" s="5"/>
      <c r="H54" s="24"/>
      <c r="I54" s="24">
        <v>110.22</v>
      </c>
      <c r="J54" s="17">
        <f t="shared" si="5"/>
        <v>32.016857010526316</v>
      </c>
      <c r="K54" s="17"/>
      <c r="L54" s="17">
        <f t="shared" si="6"/>
        <v>11.25233082706767</v>
      </c>
      <c r="M54" s="17">
        <f t="shared" si="4"/>
        <v>11.007518796992482</v>
      </c>
      <c r="N54" s="17"/>
      <c r="O54" s="17"/>
      <c r="P54" s="17">
        <f t="shared" si="3"/>
        <v>13.259548872180451</v>
      </c>
    </row>
    <row r="55" spans="1:19" ht="17.399999999999999" x14ac:dyDescent="0.35">
      <c r="A55" s="13">
        <v>1966</v>
      </c>
      <c r="B55" s="20">
        <v>1065.8699999999999</v>
      </c>
      <c r="C55" s="17">
        <v>414.70703000000003</v>
      </c>
      <c r="D55" s="17"/>
      <c r="E55" s="24">
        <v>140.94200000000001</v>
      </c>
      <c r="F55" s="24">
        <v>180.9</v>
      </c>
      <c r="G55" s="5"/>
      <c r="H55" s="24"/>
      <c r="I55" s="24">
        <v>163.09</v>
      </c>
      <c r="J55" s="17">
        <f t="shared" si="5"/>
        <v>38.907843358008023</v>
      </c>
      <c r="K55" s="17"/>
      <c r="L55" s="17">
        <f t="shared" si="6"/>
        <v>13.223188568962446</v>
      </c>
      <c r="M55" s="17">
        <f t="shared" si="4"/>
        <v>16.972051000591069</v>
      </c>
      <c r="N55" s="17"/>
      <c r="O55" s="17"/>
      <c r="P55" s="17">
        <f t="shared" si="3"/>
        <v>15.30111552065449</v>
      </c>
    </row>
    <row r="56" spans="1:19" ht="17.399999999999999" x14ac:dyDescent="0.35">
      <c r="A56" s="13">
        <v>1967</v>
      </c>
      <c r="B56" s="20">
        <v>1313.26</v>
      </c>
      <c r="C56" s="17">
        <v>518.99626039999998</v>
      </c>
      <c r="D56" s="17">
        <v>296.91252859999997</v>
      </c>
      <c r="E56" s="24">
        <v>180.93199999999999</v>
      </c>
      <c r="F56" s="24">
        <v>236</v>
      </c>
      <c r="G56" s="5"/>
      <c r="H56" s="24"/>
      <c r="I56" s="24">
        <v>205.55</v>
      </c>
      <c r="J56" s="17">
        <f t="shared" si="5"/>
        <v>39.519688439456004</v>
      </c>
      <c r="K56" s="17">
        <f t="shared" si="5"/>
        <v>22.608815360248542</v>
      </c>
      <c r="L56" s="17">
        <f t="shared" si="6"/>
        <v>13.777317515191204</v>
      </c>
      <c r="M56" s="17">
        <f t="shared" si="4"/>
        <v>17.970546578742976</v>
      </c>
      <c r="N56" s="17"/>
      <c r="O56" s="17"/>
      <c r="P56" s="17">
        <f t="shared" si="3"/>
        <v>15.651889191782283</v>
      </c>
    </row>
    <row r="57" spans="1:19" ht="17.399999999999999" x14ac:dyDescent="0.35">
      <c r="A57" s="13">
        <v>1968</v>
      </c>
      <c r="B57" s="20">
        <v>1692.34</v>
      </c>
      <c r="C57" s="17">
        <v>727.20192250000002</v>
      </c>
      <c r="D57" s="17">
        <v>420.65555400000005</v>
      </c>
      <c r="E57" s="24">
        <v>262.06400000000002</v>
      </c>
      <c r="F57" s="24">
        <v>336.40000000000003</v>
      </c>
      <c r="G57" s="5"/>
      <c r="H57" s="24"/>
      <c r="I57" s="24">
        <v>297.89999999999998</v>
      </c>
      <c r="J57" s="17">
        <f t="shared" si="5"/>
        <v>42.970202352955084</v>
      </c>
      <c r="K57" s="17">
        <f t="shared" si="5"/>
        <v>24.856444567876434</v>
      </c>
      <c r="L57" s="17">
        <f t="shared" si="6"/>
        <v>15.485304371462002</v>
      </c>
      <c r="M57" s="17">
        <f t="shared" si="4"/>
        <v>19.877802332864558</v>
      </c>
      <c r="N57" s="17"/>
      <c r="O57" s="17"/>
      <c r="P57" s="17">
        <f t="shared" si="3"/>
        <v>17.602845763853598</v>
      </c>
    </row>
    <row r="58" spans="1:19" ht="17.399999999999999" x14ac:dyDescent="0.35">
      <c r="A58" s="13">
        <v>1969</v>
      </c>
      <c r="B58" s="20">
        <v>2211.86</v>
      </c>
      <c r="C58" s="17">
        <v>1058.3684706000001</v>
      </c>
      <c r="D58" s="17">
        <v>610.49519669999995</v>
      </c>
      <c r="E58" s="24">
        <v>370.53199999999998</v>
      </c>
      <c r="F58" s="24">
        <v>482.1</v>
      </c>
      <c r="G58" s="5"/>
      <c r="H58" s="24"/>
      <c r="I58" s="24">
        <v>415.77</v>
      </c>
      <c r="J58" s="17">
        <f t="shared" si="5"/>
        <v>47.849704348376484</v>
      </c>
      <c r="K58" s="17">
        <f t="shared" si="5"/>
        <v>27.600987255070393</v>
      </c>
      <c r="L58" s="17">
        <f t="shared" si="6"/>
        <v>16.752054831680123</v>
      </c>
      <c r="M58" s="17">
        <f t="shared" si="4"/>
        <v>21.796135379273551</v>
      </c>
      <c r="N58" s="17"/>
      <c r="O58" s="17"/>
      <c r="P58" s="17">
        <f t="shared" si="3"/>
        <v>18.797301818379101</v>
      </c>
    </row>
    <row r="59" spans="1:19" ht="17.399999999999999" x14ac:dyDescent="0.35">
      <c r="A59" s="13">
        <v>1970</v>
      </c>
      <c r="B59" s="20">
        <v>2794.8</v>
      </c>
      <c r="C59" s="17">
        <v>1147.3224098000001</v>
      </c>
      <c r="D59" s="17">
        <v>641.45994100000007</v>
      </c>
      <c r="E59" s="24">
        <v>441.32900000000001</v>
      </c>
      <c r="F59" s="24">
        <v>468.7</v>
      </c>
      <c r="G59" s="5"/>
      <c r="H59" s="24">
        <v>683.60599999999999</v>
      </c>
      <c r="I59" s="24">
        <v>557.79999999999995</v>
      </c>
      <c r="J59" s="17">
        <f t="shared" si="5"/>
        <v>41.052039852583363</v>
      </c>
      <c r="K59" s="17">
        <f t="shared" si="5"/>
        <v>22.951908580220408</v>
      </c>
      <c r="L59" s="17">
        <f t="shared" si="6"/>
        <v>15.79107628452841</v>
      </c>
      <c r="M59" s="17">
        <f t="shared" si="4"/>
        <v>16.770430800057248</v>
      </c>
      <c r="N59" s="17"/>
      <c r="O59" s="17">
        <f t="shared" ref="O59:O104" si="7">H59/$B59*100</f>
        <v>24.459925576069843</v>
      </c>
      <c r="P59" s="17">
        <f t="shared" si="3"/>
        <v>19.958494346643764</v>
      </c>
    </row>
    <row r="60" spans="1:19" ht="17.399999999999999" x14ac:dyDescent="0.35">
      <c r="A60" s="13">
        <v>1971</v>
      </c>
      <c r="B60" s="20">
        <v>3433.3</v>
      </c>
      <c r="C60" s="17">
        <v>1391.0745763</v>
      </c>
      <c r="D60" s="17">
        <v>766.6043714000001</v>
      </c>
      <c r="E60" s="24">
        <v>546.40800000000002</v>
      </c>
      <c r="F60" s="24">
        <v>548.5</v>
      </c>
      <c r="G60" s="5"/>
      <c r="H60" s="24">
        <v>861.94299999999998</v>
      </c>
      <c r="I60" s="24">
        <v>714</v>
      </c>
      <c r="J60" s="17">
        <f t="shared" si="5"/>
        <v>40.517128602219437</v>
      </c>
      <c r="K60" s="17">
        <f t="shared" si="5"/>
        <v>22.328499443683921</v>
      </c>
      <c r="L60" s="17">
        <f t="shared" si="6"/>
        <v>15.914950630588645</v>
      </c>
      <c r="M60" s="17">
        <f t="shared" si="4"/>
        <v>15.975883261002533</v>
      </c>
      <c r="N60" s="17"/>
      <c r="O60" s="17">
        <f t="shared" si="7"/>
        <v>25.105379663880228</v>
      </c>
      <c r="P60" s="17">
        <f t="shared" si="3"/>
        <v>20.796318410858355</v>
      </c>
    </row>
    <row r="61" spans="1:19" ht="17.399999999999999" x14ac:dyDescent="0.35">
      <c r="A61" s="13">
        <v>1972</v>
      </c>
      <c r="B61" s="20">
        <v>4259.8</v>
      </c>
      <c r="C61" s="17">
        <v>1739.9061208999999</v>
      </c>
      <c r="D61" s="17">
        <v>997.00253610000004</v>
      </c>
      <c r="E61" s="24">
        <v>701.14300000000003</v>
      </c>
      <c r="F61" s="24">
        <v>746.2</v>
      </c>
      <c r="G61" s="5"/>
      <c r="H61" s="24">
        <v>998.98900000000003</v>
      </c>
      <c r="I61" s="24">
        <v>847.6</v>
      </c>
      <c r="J61" s="17">
        <f t="shared" si="5"/>
        <v>40.844784283299681</v>
      </c>
      <c r="K61" s="17">
        <f t="shared" si="5"/>
        <v>23.404914223672474</v>
      </c>
      <c r="L61" s="17">
        <f t="shared" si="6"/>
        <v>16.459528616366967</v>
      </c>
      <c r="M61" s="17">
        <f t="shared" si="4"/>
        <v>17.517254331189257</v>
      </c>
      <c r="N61" s="17"/>
      <c r="O61" s="17">
        <f t="shared" si="7"/>
        <v>23.451547020986901</v>
      </c>
      <c r="P61" s="17">
        <f t="shared" si="3"/>
        <v>19.897647776890935</v>
      </c>
      <c r="R61" s="25"/>
      <c r="S61" s="26"/>
    </row>
    <row r="62" spans="1:19" ht="17.399999999999999" x14ac:dyDescent="0.35">
      <c r="A62" s="13">
        <v>1973</v>
      </c>
      <c r="B62" s="20">
        <v>5513.5</v>
      </c>
      <c r="C62" s="17">
        <v>1748.4525051000001</v>
      </c>
      <c r="D62" s="17">
        <v>1142.5652877</v>
      </c>
      <c r="E62" s="24">
        <v>651.58600000000001</v>
      </c>
      <c r="F62" s="24">
        <v>721.2</v>
      </c>
      <c r="G62" s="5"/>
      <c r="H62" s="24">
        <v>1171.7570000000001</v>
      </c>
      <c r="I62" s="24">
        <v>1025.4000000000001</v>
      </c>
      <c r="J62" s="17">
        <f t="shared" si="5"/>
        <v>31.7122064949669</v>
      </c>
      <c r="K62" s="17">
        <f t="shared" si="5"/>
        <v>20.723048656932981</v>
      </c>
      <c r="L62" s="17">
        <f t="shared" si="6"/>
        <v>11.818010338260633</v>
      </c>
      <c r="M62" s="17">
        <f t="shared" si="4"/>
        <v>13.08062029563798</v>
      </c>
      <c r="N62" s="17"/>
      <c r="O62" s="17">
        <f t="shared" si="7"/>
        <v>21.252507481635984</v>
      </c>
      <c r="P62" s="17">
        <f t="shared" si="3"/>
        <v>18.597986759771469</v>
      </c>
      <c r="R62" s="25"/>
      <c r="S62" s="26"/>
    </row>
    <row r="63" spans="1:19" ht="17.399999999999999" x14ac:dyDescent="0.35">
      <c r="A63" s="13">
        <v>1974</v>
      </c>
      <c r="B63" s="20">
        <v>7879.9</v>
      </c>
      <c r="C63" s="17">
        <v>2517.9331920999998</v>
      </c>
      <c r="D63" s="17">
        <v>1725.9128209</v>
      </c>
      <c r="E63" s="24">
        <v>1018.872</v>
      </c>
      <c r="F63" s="24">
        <v>1203</v>
      </c>
      <c r="G63" s="5"/>
      <c r="H63" s="24">
        <v>1962.854</v>
      </c>
      <c r="I63" s="24">
        <v>1512.9</v>
      </c>
      <c r="J63" s="17">
        <f t="shared" si="5"/>
        <v>31.953872410817397</v>
      </c>
      <c r="K63" s="17">
        <f t="shared" si="5"/>
        <v>21.90272491909796</v>
      </c>
      <c r="L63" s="17">
        <f t="shared" si="6"/>
        <v>12.93001180218023</v>
      </c>
      <c r="M63" s="17">
        <f t="shared" si="4"/>
        <v>15.266691201664997</v>
      </c>
      <c r="N63" s="17"/>
      <c r="O63" s="17">
        <f t="shared" si="7"/>
        <v>24.909630832878591</v>
      </c>
      <c r="P63" s="17">
        <f t="shared" si="3"/>
        <v>19.199482226931817</v>
      </c>
      <c r="R63" s="25"/>
      <c r="S63" s="26"/>
    </row>
    <row r="64" spans="1:19" ht="17.399999999999999" x14ac:dyDescent="0.35">
      <c r="A64" s="13">
        <v>1975</v>
      </c>
      <c r="B64" s="20">
        <v>10505.1</v>
      </c>
      <c r="C64" s="17">
        <v>3918.0062528829999</v>
      </c>
      <c r="D64" s="17">
        <v>2488.9659593000001</v>
      </c>
      <c r="E64" s="24">
        <v>1550.2139999999999</v>
      </c>
      <c r="F64" s="24">
        <v>1765.3</v>
      </c>
      <c r="G64" s="5"/>
      <c r="H64" s="24">
        <v>2800.6709999999998</v>
      </c>
      <c r="I64" s="24">
        <v>2413.1</v>
      </c>
      <c r="J64" s="17">
        <f t="shared" si="5"/>
        <v>37.296229953860504</v>
      </c>
      <c r="K64" s="17">
        <f t="shared" si="5"/>
        <v>23.692929713186928</v>
      </c>
      <c r="L64" s="17">
        <f t="shared" si="6"/>
        <v>14.756775280578005</v>
      </c>
      <c r="M64" s="17">
        <f t="shared" si="4"/>
        <v>16.804218903199398</v>
      </c>
      <c r="N64" s="17"/>
      <c r="O64" s="17">
        <f t="shared" si="7"/>
        <v>26.660107947568324</v>
      </c>
      <c r="P64" s="17">
        <f t="shared" si="3"/>
        <v>22.970747541670235</v>
      </c>
      <c r="R64" s="25"/>
      <c r="S64" s="26"/>
    </row>
    <row r="65" spans="1:19" ht="17.399999999999999" x14ac:dyDescent="0.35">
      <c r="A65" s="13">
        <v>1976</v>
      </c>
      <c r="B65" s="20">
        <v>14413.2</v>
      </c>
      <c r="C65" s="17">
        <v>5226.2152480610002</v>
      </c>
      <c r="D65" s="17">
        <v>3341.8399631000002</v>
      </c>
      <c r="E65" s="24">
        <v>2170.5349999999999</v>
      </c>
      <c r="F65" s="24">
        <v>2518.9</v>
      </c>
      <c r="G65" s="5"/>
      <c r="H65" s="24">
        <v>3776.547</v>
      </c>
      <c r="I65" s="24">
        <v>3099.6</v>
      </c>
      <c r="J65" s="17">
        <f t="shared" si="5"/>
        <v>36.259923181951265</v>
      </c>
      <c r="K65" s="17">
        <f t="shared" si="5"/>
        <v>23.185968161823883</v>
      </c>
      <c r="L65" s="17">
        <f t="shared" si="6"/>
        <v>15.059355313185135</v>
      </c>
      <c r="M65" s="17">
        <f t="shared" si="4"/>
        <v>17.476341131740352</v>
      </c>
      <c r="N65" s="17"/>
      <c r="O65" s="17">
        <f t="shared" si="7"/>
        <v>26.2020023311964</v>
      </c>
      <c r="P65" s="17">
        <f t="shared" si="3"/>
        <v>21.505286820414618</v>
      </c>
      <c r="R65" s="25"/>
      <c r="S65" s="26"/>
    </row>
    <row r="66" spans="1:19" ht="17.399999999999999" x14ac:dyDescent="0.35">
      <c r="A66" s="13">
        <v>1977</v>
      </c>
      <c r="B66" s="20">
        <v>18520.3</v>
      </c>
      <c r="C66" s="17">
        <v>6169.5089329999992</v>
      </c>
      <c r="D66" s="17">
        <v>4445.7513819999995</v>
      </c>
      <c r="E66" s="27"/>
      <c r="F66" s="24">
        <v>3274.4</v>
      </c>
      <c r="G66" s="5"/>
      <c r="H66" s="24">
        <v>4651.8670000000002</v>
      </c>
      <c r="I66" s="24">
        <v>4084.4</v>
      </c>
      <c r="J66" s="17">
        <f t="shared" si="5"/>
        <v>33.312143609984716</v>
      </c>
      <c r="K66" s="17">
        <f t="shared" si="5"/>
        <v>24.004748206022576</v>
      </c>
      <c r="L66" s="17"/>
      <c r="M66" s="17">
        <f t="shared" si="4"/>
        <v>17.680059178307047</v>
      </c>
      <c r="N66" s="17"/>
      <c r="O66" s="17">
        <f t="shared" si="7"/>
        <v>25.117665480580769</v>
      </c>
      <c r="P66" s="17">
        <f t="shared" si="3"/>
        <v>22.053638439982077</v>
      </c>
      <c r="R66" s="25"/>
      <c r="S66" s="26"/>
    </row>
    <row r="67" spans="1:19" ht="17.399999999999999" x14ac:dyDescent="0.35">
      <c r="A67" s="13">
        <v>1978</v>
      </c>
      <c r="B67" s="20">
        <v>25023.1</v>
      </c>
      <c r="C67" s="17">
        <v>7997.5310070000005</v>
      </c>
      <c r="D67" s="17">
        <v>5811.3345569999992</v>
      </c>
      <c r="E67" s="27"/>
      <c r="F67" s="24">
        <v>4408</v>
      </c>
      <c r="G67" s="5"/>
      <c r="H67" s="24">
        <v>6559.5730000000003</v>
      </c>
      <c r="I67" s="24">
        <v>5136.7</v>
      </c>
      <c r="J67" s="17">
        <f t="shared" si="5"/>
        <v>31.9605924405849</v>
      </c>
      <c r="K67" s="17">
        <f t="shared" si="5"/>
        <v>23.223879363468154</v>
      </c>
      <c r="L67" s="17"/>
      <c r="M67" s="17">
        <f t="shared" si="4"/>
        <v>17.615723071881582</v>
      </c>
      <c r="N67" s="17"/>
      <c r="O67" s="17">
        <f t="shared" si="7"/>
        <v>26.214070199136003</v>
      </c>
      <c r="P67" s="17">
        <f t="shared" si="3"/>
        <v>20.527832282970536</v>
      </c>
      <c r="R67" s="25"/>
      <c r="S67" s="26"/>
    </row>
    <row r="68" spans="1:19" ht="17.399999999999999" x14ac:dyDescent="0.35">
      <c r="A68" s="13">
        <v>1979</v>
      </c>
      <c r="B68" s="20">
        <v>32218.9</v>
      </c>
      <c r="C68" s="17">
        <v>11157.290396</v>
      </c>
      <c r="D68" s="17">
        <v>7960.858702999999</v>
      </c>
      <c r="E68" s="27"/>
      <c r="F68" s="24">
        <v>5990</v>
      </c>
      <c r="G68" s="5"/>
      <c r="H68" s="24">
        <v>8669.3349999999991</v>
      </c>
      <c r="I68" s="24">
        <v>6846.1</v>
      </c>
      <c r="J68" s="17">
        <f t="shared" si="5"/>
        <v>34.629644078475671</v>
      </c>
      <c r="K68" s="17">
        <f t="shared" si="5"/>
        <v>24.708660764333974</v>
      </c>
      <c r="L68" s="17"/>
      <c r="M68" s="17">
        <f t="shared" si="4"/>
        <v>18.591572027598708</v>
      </c>
      <c r="N68" s="17"/>
      <c r="O68" s="17">
        <f t="shared" si="7"/>
        <v>26.907607025689884</v>
      </c>
      <c r="P68" s="17">
        <f t="shared" si="3"/>
        <v>21.248708056451338</v>
      </c>
      <c r="R68" s="25"/>
      <c r="S68" s="26"/>
    </row>
    <row r="69" spans="1:19" ht="17.399999999999999" x14ac:dyDescent="0.35">
      <c r="A69" s="13">
        <v>1980</v>
      </c>
      <c r="B69" s="20">
        <v>39471.300000000003</v>
      </c>
      <c r="C69" s="17">
        <v>14736.849283</v>
      </c>
      <c r="D69" s="17">
        <v>10560.700548999999</v>
      </c>
      <c r="E69" s="27"/>
      <c r="F69" s="24">
        <v>7682</v>
      </c>
      <c r="G69" s="5"/>
      <c r="H69" s="24">
        <v>11331.49</v>
      </c>
      <c r="I69" s="24">
        <v>9081.5</v>
      </c>
      <c r="J69" s="17">
        <f t="shared" si="5"/>
        <v>37.33560658757122</v>
      </c>
      <c r="K69" s="17">
        <f t="shared" si="5"/>
        <v>26.755390749734616</v>
      </c>
      <c r="L69" s="17"/>
      <c r="M69" s="17">
        <f t="shared" si="4"/>
        <v>19.462242186094706</v>
      </c>
      <c r="N69" s="17"/>
      <c r="O69" s="17">
        <f t="shared" si="7"/>
        <v>28.708175307121881</v>
      </c>
      <c r="P69" s="17">
        <f t="shared" si="3"/>
        <v>23.007856341189672</v>
      </c>
      <c r="R69" s="25"/>
      <c r="S69" s="26"/>
    </row>
    <row r="70" spans="1:19" ht="17.399999999999999" x14ac:dyDescent="0.35">
      <c r="A70" s="13">
        <v>1981</v>
      </c>
      <c r="B70" s="20">
        <v>49324</v>
      </c>
      <c r="C70" s="17">
        <v>18533.359352699998</v>
      </c>
      <c r="D70" s="17">
        <v>13086.043791</v>
      </c>
      <c r="E70" s="27"/>
      <c r="F70" s="24">
        <v>10189.799999999999</v>
      </c>
      <c r="G70" s="5"/>
      <c r="H70" s="24">
        <v>15011.468999999999</v>
      </c>
      <c r="I70" s="24">
        <v>12638.6</v>
      </c>
      <c r="J70" s="17">
        <f t="shared" si="5"/>
        <v>37.574729042048489</v>
      </c>
      <c r="K70" s="17">
        <f t="shared" si="5"/>
        <v>26.530783778687862</v>
      </c>
      <c r="L70" s="17"/>
      <c r="M70" s="17">
        <f t="shared" si="4"/>
        <v>20.658908442137701</v>
      </c>
      <c r="N70" s="17"/>
      <c r="O70" s="17">
        <f t="shared" si="7"/>
        <v>30.434411239964316</v>
      </c>
      <c r="P70" s="17">
        <f t="shared" si="3"/>
        <v>25.623631497850948</v>
      </c>
      <c r="R70" s="25"/>
      <c r="S70" s="26"/>
    </row>
    <row r="71" spans="1:19" ht="17.399999999999999" x14ac:dyDescent="0.35">
      <c r="A71" s="13">
        <v>1982</v>
      </c>
      <c r="B71" s="20">
        <v>56858.6</v>
      </c>
      <c r="C71" s="17">
        <v>20185.885662999997</v>
      </c>
      <c r="D71" s="17">
        <v>14400.7237671</v>
      </c>
      <c r="E71" s="27"/>
      <c r="F71" s="24">
        <v>11639.2</v>
      </c>
      <c r="G71" s="5"/>
      <c r="H71" s="24">
        <v>15546.871999999999</v>
      </c>
      <c r="I71" s="24">
        <v>13559.8</v>
      </c>
      <c r="J71" s="17">
        <f t="shared" si="5"/>
        <v>35.501904132356401</v>
      </c>
      <c r="K71" s="17">
        <f t="shared" si="5"/>
        <v>25.327257032533339</v>
      </c>
      <c r="L71" s="17"/>
      <c r="M71" s="17">
        <f t="shared" si="4"/>
        <v>20.470430154805079</v>
      </c>
      <c r="N71" s="17"/>
      <c r="O71" s="17">
        <f t="shared" si="7"/>
        <v>27.343043972239904</v>
      </c>
      <c r="P71" s="17">
        <f t="shared" si="3"/>
        <v>23.848283285202239</v>
      </c>
      <c r="R71" s="25"/>
      <c r="S71" s="26"/>
    </row>
    <row r="72" spans="1:19" ht="17.399999999999999" x14ac:dyDescent="0.35">
      <c r="A72" s="13">
        <v>1983</v>
      </c>
      <c r="B72" s="20">
        <v>67509.2</v>
      </c>
      <c r="C72" s="17">
        <v>22675.1967941</v>
      </c>
      <c r="D72" s="17">
        <v>16364.908215079999</v>
      </c>
      <c r="E72" s="27"/>
      <c r="F72" s="24">
        <v>12200.1</v>
      </c>
      <c r="G72" s="5"/>
      <c r="H72" s="24">
        <v>16092.418</v>
      </c>
      <c r="I72" s="24">
        <v>15453.3</v>
      </c>
      <c r="J72" s="17">
        <f t="shared" si="5"/>
        <v>33.588306177676522</v>
      </c>
      <c r="K72" s="17">
        <f t="shared" si="5"/>
        <v>24.241004507652288</v>
      </c>
      <c r="L72" s="17"/>
      <c r="M72" s="17">
        <f t="shared" si="4"/>
        <v>18.071759108388193</v>
      </c>
      <c r="N72" s="17"/>
      <c r="O72" s="17">
        <f t="shared" si="7"/>
        <v>23.837370313972023</v>
      </c>
      <c r="P72" s="17">
        <f t="shared" si="3"/>
        <v>22.890657865890869</v>
      </c>
      <c r="R72" s="25"/>
      <c r="S72" s="26"/>
    </row>
    <row r="73" spans="1:19" ht="17.399999999999999" x14ac:dyDescent="0.35">
      <c r="A73" s="13">
        <v>1984</v>
      </c>
      <c r="B73" s="20">
        <v>77855.600000000006</v>
      </c>
      <c r="C73" s="17">
        <v>25677.945191609</v>
      </c>
      <c r="D73" s="17">
        <v>18803.799848090996</v>
      </c>
      <c r="E73" s="27"/>
      <c r="F73" s="24">
        <v>13444.6</v>
      </c>
      <c r="G73" s="5"/>
      <c r="H73" s="24">
        <v>17704.79</v>
      </c>
      <c r="I73" s="24">
        <v>16477.2</v>
      </c>
      <c r="J73" s="17">
        <f t="shared" si="5"/>
        <v>32.981500613454905</v>
      </c>
      <c r="K73" s="17">
        <f t="shared" si="5"/>
        <v>24.152148141034164</v>
      </c>
      <c r="L73" s="17"/>
      <c r="M73" s="17">
        <f t="shared" si="4"/>
        <v>17.268635782140269</v>
      </c>
      <c r="N73" s="17"/>
      <c r="O73" s="17">
        <f t="shared" si="7"/>
        <v>22.740547886086549</v>
      </c>
      <c r="P73" s="17">
        <f t="shared" si="3"/>
        <v>21.163795539434542</v>
      </c>
      <c r="R73" s="25"/>
      <c r="S73" s="26"/>
    </row>
    <row r="74" spans="1:19" ht="17.399999999999999" x14ac:dyDescent="0.35">
      <c r="A74" s="13">
        <v>1985</v>
      </c>
      <c r="B74" s="20">
        <v>87239.6</v>
      </c>
      <c r="C74" s="17">
        <v>27970.043900500001</v>
      </c>
      <c r="D74" s="17">
        <v>19906.930484800003</v>
      </c>
      <c r="E74" s="27"/>
      <c r="F74" s="24">
        <v>14867</v>
      </c>
      <c r="G74" s="5"/>
      <c r="H74" s="24">
        <v>18926.093000000001</v>
      </c>
      <c r="I74" s="24">
        <v>18782.599999999999</v>
      </c>
      <c r="J74" s="17">
        <f t="shared" si="5"/>
        <v>32.061178525004699</v>
      </c>
      <c r="K74" s="17">
        <f t="shared" si="5"/>
        <v>22.81868610676803</v>
      </c>
      <c r="L74" s="17"/>
      <c r="M74" s="17">
        <f t="shared" si="4"/>
        <v>17.041572863699511</v>
      </c>
      <c r="N74" s="17"/>
      <c r="O74" s="17">
        <f t="shared" si="7"/>
        <v>21.694383055401445</v>
      </c>
      <c r="P74" s="17">
        <f t="shared" si="3"/>
        <v>21.529901558466566</v>
      </c>
      <c r="R74" s="25"/>
      <c r="S74" s="26"/>
    </row>
    <row r="75" spans="1:19" ht="17.399999999999999" x14ac:dyDescent="0.35">
      <c r="A75" s="13">
        <v>1986</v>
      </c>
      <c r="B75" s="20">
        <v>101840.2</v>
      </c>
      <c r="C75" s="17">
        <v>31368.672019400001</v>
      </c>
      <c r="D75" s="17">
        <v>22518.436418200003</v>
      </c>
      <c r="E75" s="27"/>
      <c r="F75" s="24">
        <v>15926.7</v>
      </c>
      <c r="G75" s="5"/>
      <c r="H75" s="24">
        <v>20110.633000000002</v>
      </c>
      <c r="I75" s="24">
        <v>20831.599999999999</v>
      </c>
      <c r="J75" s="17">
        <f t="shared" si="5"/>
        <v>30.801856260494386</v>
      </c>
      <c r="K75" s="17">
        <f t="shared" si="5"/>
        <v>22.111539861665634</v>
      </c>
      <c r="L75" s="17"/>
      <c r="M75" s="17">
        <f t="shared" si="4"/>
        <v>15.638912727979717</v>
      </c>
      <c r="N75" s="17"/>
      <c r="O75" s="17">
        <f t="shared" si="7"/>
        <v>19.747244212010585</v>
      </c>
      <c r="P75" s="17">
        <f t="shared" si="3"/>
        <v>20.455183709379991</v>
      </c>
      <c r="R75" s="25"/>
      <c r="S75" s="26"/>
    </row>
    <row r="76" spans="1:19" ht="17.399999999999999" x14ac:dyDescent="0.35">
      <c r="A76" s="13">
        <v>1987</v>
      </c>
      <c r="B76" s="20">
        <v>120204.9</v>
      </c>
      <c r="C76" s="17">
        <v>33598.435950899999</v>
      </c>
      <c r="D76" s="17">
        <v>24714.258033999999</v>
      </c>
      <c r="E76" s="27"/>
      <c r="F76" s="24">
        <v>18180.099999999999</v>
      </c>
      <c r="G76" s="5"/>
      <c r="H76" s="24">
        <v>21754.134999999998</v>
      </c>
      <c r="I76" s="24">
        <v>23344.2</v>
      </c>
      <c r="J76" s="17">
        <f t="shared" si="5"/>
        <v>27.950970343887811</v>
      </c>
      <c r="K76" s="17">
        <f t="shared" si="5"/>
        <v>20.560108642825707</v>
      </c>
      <c r="L76" s="17"/>
      <c r="M76" s="17">
        <f t="shared" si="4"/>
        <v>15.124258661668533</v>
      </c>
      <c r="N76" s="17"/>
      <c r="O76" s="17">
        <f t="shared" si="7"/>
        <v>18.097544276481241</v>
      </c>
      <c r="P76" s="17">
        <f t="shared" si="3"/>
        <v>19.420339769842997</v>
      </c>
      <c r="R76" s="25"/>
      <c r="S76" s="26"/>
    </row>
    <row r="77" spans="1:19" ht="17.399999999999999" x14ac:dyDescent="0.35">
      <c r="A77" s="13">
        <v>1988</v>
      </c>
      <c r="B77" s="20">
        <v>144073.4</v>
      </c>
      <c r="C77" s="17">
        <v>40295.033165999994</v>
      </c>
      <c r="D77" s="17">
        <v>26913.317437999998</v>
      </c>
      <c r="E77" s="27"/>
      <c r="F77" s="24">
        <v>20881.400000000001</v>
      </c>
      <c r="G77" s="5"/>
      <c r="H77" s="24">
        <v>25361.43</v>
      </c>
      <c r="I77" s="24">
        <v>28259.5</v>
      </c>
      <c r="J77" s="17">
        <f t="shared" si="5"/>
        <v>27.968405802875473</v>
      </c>
      <c r="K77" s="17">
        <f t="shared" si="5"/>
        <v>18.680282021525137</v>
      </c>
      <c r="L77" s="17"/>
      <c r="M77" s="17">
        <f t="shared" si="4"/>
        <v>14.493584520112664</v>
      </c>
      <c r="N77" s="17"/>
      <c r="O77" s="17">
        <f t="shared" si="7"/>
        <v>17.603131459381121</v>
      </c>
      <c r="P77" s="17">
        <f t="shared" si="3"/>
        <v>19.61465475236928</v>
      </c>
      <c r="R77" s="25"/>
      <c r="S77" s="26"/>
    </row>
    <row r="78" spans="1:19" ht="17.399999999999999" x14ac:dyDescent="0.35">
      <c r="A78" s="13">
        <v>1989</v>
      </c>
      <c r="B78" s="20">
        <v>163518</v>
      </c>
      <c r="C78" s="17">
        <v>52508.429556000003</v>
      </c>
      <c r="D78" s="17">
        <v>32888.318409</v>
      </c>
      <c r="E78" s="27"/>
      <c r="F78" s="24">
        <v>25677.200000000001</v>
      </c>
      <c r="G78" s="5"/>
      <c r="H78" s="24">
        <v>30584.424999999999</v>
      </c>
      <c r="I78" s="24">
        <v>34007.9</v>
      </c>
      <c r="J78" s="17">
        <f t="shared" ref="J78:K104" si="8">C78/$B78*100</f>
        <v>32.111712200491695</v>
      </c>
      <c r="K78" s="17">
        <f t="shared" si="8"/>
        <v>20.112965183649507</v>
      </c>
      <c r="L78" s="17"/>
      <c r="M78" s="17">
        <f t="shared" si="4"/>
        <v>15.702980711603615</v>
      </c>
      <c r="N78" s="17"/>
      <c r="O78" s="17">
        <f t="shared" si="7"/>
        <v>18.704011179197398</v>
      </c>
      <c r="P78" s="17">
        <f t="shared" si="3"/>
        <v>20.797649188468547</v>
      </c>
      <c r="R78" s="25"/>
      <c r="S78" s="26"/>
    </row>
    <row r="79" spans="1:19" ht="17.399999999999999" x14ac:dyDescent="0.35">
      <c r="A79" s="13">
        <v>1990</v>
      </c>
      <c r="B79" s="20">
        <v>197712.3</v>
      </c>
      <c r="C79" s="17">
        <v>65935.253213999997</v>
      </c>
      <c r="D79" s="17">
        <v>43070.958662999998</v>
      </c>
      <c r="E79" s="27"/>
      <c r="F79" s="24">
        <v>33296.1</v>
      </c>
      <c r="G79" s="5"/>
      <c r="H79" s="24">
        <v>39374.595999999998</v>
      </c>
      <c r="I79" s="24">
        <v>42316.1</v>
      </c>
      <c r="J79" s="17">
        <f t="shared" si="8"/>
        <v>33.349090174966349</v>
      </c>
      <c r="K79" s="17">
        <f t="shared" si="8"/>
        <v>21.784663201530709</v>
      </c>
      <c r="L79" s="17"/>
      <c r="M79" s="17">
        <f t="shared" si="4"/>
        <v>16.84068214268915</v>
      </c>
      <c r="N79" s="17"/>
      <c r="O79" s="17">
        <f t="shared" si="7"/>
        <v>19.915096835148848</v>
      </c>
      <c r="P79" s="17">
        <f t="shared" si="3"/>
        <v>21.402866690640895</v>
      </c>
      <c r="R79" s="25"/>
      <c r="S79" s="26"/>
    </row>
    <row r="80" spans="1:19" ht="17.399999999999999" x14ac:dyDescent="0.35">
      <c r="A80" s="13">
        <v>1991</v>
      </c>
      <c r="B80" s="20">
        <v>238877.2</v>
      </c>
      <c r="C80" s="17">
        <v>81632.521983999992</v>
      </c>
      <c r="D80" s="17">
        <v>53655.815694999998</v>
      </c>
      <c r="E80" s="27"/>
      <c r="F80" s="24">
        <v>40311.5</v>
      </c>
      <c r="G80" s="5"/>
      <c r="H80" s="24">
        <v>47446.841999999997</v>
      </c>
      <c r="I80" s="24">
        <v>53210.2</v>
      </c>
      <c r="J80" s="17">
        <f t="shared" si="8"/>
        <v>34.173425502308291</v>
      </c>
      <c r="K80" s="17">
        <f t="shared" si="8"/>
        <v>22.461673066747263</v>
      </c>
      <c r="L80" s="17"/>
      <c r="M80" s="17">
        <f t="shared" si="4"/>
        <v>16.875407112943385</v>
      </c>
      <c r="N80" s="17"/>
      <c r="O80" s="17">
        <f t="shared" si="7"/>
        <v>19.862440618024657</v>
      </c>
      <c r="P80" s="17">
        <f t="shared" si="3"/>
        <v>22.275127136453371</v>
      </c>
      <c r="R80" s="25"/>
      <c r="S80" s="26"/>
    </row>
    <row r="81" spans="1:19" ht="17.399999999999999" x14ac:dyDescent="0.35">
      <c r="A81" s="13">
        <v>1992</v>
      </c>
      <c r="B81" s="20">
        <v>273267.40000000002</v>
      </c>
      <c r="C81" s="17">
        <v>94174.148109000002</v>
      </c>
      <c r="D81" s="17">
        <v>61036.469719999994</v>
      </c>
      <c r="E81" s="27"/>
      <c r="F81" s="24">
        <v>44993.4</v>
      </c>
      <c r="G81" s="5"/>
      <c r="H81" s="24">
        <v>45469.557000000001</v>
      </c>
      <c r="I81" s="24">
        <v>63234.8</v>
      </c>
      <c r="J81" s="17">
        <f t="shared" si="8"/>
        <v>34.462269597105248</v>
      </c>
      <c r="K81" s="17">
        <f t="shared" si="8"/>
        <v>22.335803582864251</v>
      </c>
      <c r="L81" s="17"/>
      <c r="M81" s="17">
        <f t="shared" si="4"/>
        <v>16.46497167243513</v>
      </c>
      <c r="N81" s="17"/>
      <c r="O81" s="17">
        <f t="shared" si="7"/>
        <v>16.639217484412701</v>
      </c>
      <c r="P81" s="17">
        <f t="shared" si="3"/>
        <v>23.140264810218856</v>
      </c>
      <c r="R81" s="25"/>
      <c r="S81" s="26"/>
    </row>
    <row r="82" spans="1:19" ht="17.399999999999999" x14ac:dyDescent="0.35">
      <c r="A82" s="13">
        <v>1993</v>
      </c>
      <c r="B82" s="20">
        <v>310073.7</v>
      </c>
      <c r="C82" s="17">
        <v>107328.784185</v>
      </c>
      <c r="D82" s="17">
        <v>66129.190443999993</v>
      </c>
      <c r="E82" s="27"/>
      <c r="F82" s="24">
        <v>49046.7</v>
      </c>
      <c r="G82" s="5"/>
      <c r="H82" s="24">
        <v>50734.906999999999</v>
      </c>
      <c r="I82" s="24">
        <v>70770.399999999994</v>
      </c>
      <c r="J82" s="17">
        <f t="shared" si="8"/>
        <v>34.613959257105648</v>
      </c>
      <c r="K82" s="17">
        <f t="shared" si="8"/>
        <v>21.326926612608549</v>
      </c>
      <c r="L82" s="17"/>
      <c r="M82" s="17">
        <f t="shared" si="4"/>
        <v>15.817755585204418</v>
      </c>
      <c r="N82" s="17"/>
      <c r="O82" s="17">
        <f t="shared" si="7"/>
        <v>16.362209049009959</v>
      </c>
      <c r="P82" s="17">
        <f t="shared" si="3"/>
        <v>22.823735131357477</v>
      </c>
      <c r="R82" s="25"/>
      <c r="S82" s="26"/>
    </row>
    <row r="83" spans="1:19" ht="17.399999999999999" x14ac:dyDescent="0.35">
      <c r="A83" s="13">
        <v>1994</v>
      </c>
      <c r="B83" s="20">
        <v>366054.2</v>
      </c>
      <c r="C83" s="17">
        <v>128941.56751399999</v>
      </c>
      <c r="D83" s="17">
        <v>76160.001980000001</v>
      </c>
      <c r="E83" s="27"/>
      <c r="F83" s="24">
        <v>59045.2</v>
      </c>
      <c r="G83" s="5"/>
      <c r="H83" s="24">
        <v>60356.680999999997</v>
      </c>
      <c r="I83" s="24">
        <v>79022.600000000006</v>
      </c>
      <c r="J83" s="17">
        <f t="shared" si="8"/>
        <v>35.224720140897162</v>
      </c>
      <c r="K83" s="17">
        <f t="shared" si="8"/>
        <v>20.805662653235505</v>
      </c>
      <c r="L83" s="17"/>
      <c r="M83" s="17">
        <f t="shared" si="4"/>
        <v>16.130179629136887</v>
      </c>
      <c r="N83" s="17"/>
      <c r="O83" s="17">
        <f t="shared" si="7"/>
        <v>16.488454715176058</v>
      </c>
      <c r="P83" s="17">
        <f t="shared" si="3"/>
        <v>21.587677453229603</v>
      </c>
      <c r="R83" s="25"/>
      <c r="S83" s="26"/>
    </row>
    <row r="84" spans="1:19" ht="17.399999999999999" x14ac:dyDescent="0.35">
      <c r="A84" s="13">
        <v>1995</v>
      </c>
      <c r="B84" s="20">
        <v>428927.1</v>
      </c>
      <c r="C84" s="17">
        <v>152037.42661700002</v>
      </c>
      <c r="D84" s="17">
        <v>88244.245548000006</v>
      </c>
      <c r="E84" s="27"/>
      <c r="F84" s="24">
        <v>69804.2</v>
      </c>
      <c r="G84" s="5"/>
      <c r="H84" s="24">
        <v>71578.725000000006</v>
      </c>
      <c r="I84" s="24">
        <v>94235.3</v>
      </c>
      <c r="J84" s="17">
        <f t="shared" si="8"/>
        <v>35.445982922739091</v>
      </c>
      <c r="K84" s="17">
        <f t="shared" si="8"/>
        <v>20.573250220841725</v>
      </c>
      <c r="L84" s="17"/>
      <c r="M84" s="17">
        <f t="shared" si="4"/>
        <v>16.274140757252223</v>
      </c>
      <c r="N84" s="17"/>
      <c r="O84" s="17">
        <f t="shared" si="7"/>
        <v>16.687853250587338</v>
      </c>
      <c r="P84" s="17">
        <f t="shared" si="3"/>
        <v>21.970003760545794</v>
      </c>
      <c r="R84" s="25"/>
      <c r="S84" s="26"/>
    </row>
    <row r="85" spans="1:19" ht="17.399999999999999" x14ac:dyDescent="0.35">
      <c r="A85" s="13">
        <v>1996</v>
      </c>
      <c r="B85" s="20">
        <v>481140.8</v>
      </c>
      <c r="C85" s="17">
        <v>175310.138152</v>
      </c>
      <c r="D85" s="17">
        <v>102760.8581</v>
      </c>
      <c r="E85" s="27"/>
      <c r="F85" s="24">
        <v>82424.2</v>
      </c>
      <c r="G85" s="5"/>
      <c r="H85" s="24">
        <v>84429.27</v>
      </c>
      <c r="I85" s="24">
        <v>108234.3</v>
      </c>
      <c r="J85" s="17">
        <f t="shared" si="8"/>
        <v>36.436348393651095</v>
      </c>
      <c r="K85" s="17">
        <f t="shared" si="8"/>
        <v>21.357751847276308</v>
      </c>
      <c r="L85" s="17"/>
      <c r="M85" s="17">
        <f t="shared" si="4"/>
        <v>17.130993671706911</v>
      </c>
      <c r="N85" s="17"/>
      <c r="O85" s="17">
        <f t="shared" si="7"/>
        <v>17.547726154173581</v>
      </c>
      <c r="P85" s="17">
        <f t="shared" si="3"/>
        <v>22.495348554934441</v>
      </c>
      <c r="R85" s="25"/>
      <c r="S85" s="26"/>
    </row>
    <row r="86" spans="1:19" ht="17.399999999999999" x14ac:dyDescent="0.35">
      <c r="A86" s="13">
        <v>1997</v>
      </c>
      <c r="B86" s="20">
        <v>530347.1</v>
      </c>
      <c r="C86" s="17">
        <v>194510.59684700001</v>
      </c>
      <c r="D86" s="17">
        <v>115900.81440899998</v>
      </c>
      <c r="E86" s="27"/>
      <c r="F86" s="24">
        <v>97726.9</v>
      </c>
      <c r="G86" s="5"/>
      <c r="H86" s="24">
        <v>100327.102</v>
      </c>
      <c r="I86" s="24">
        <v>123372.7</v>
      </c>
      <c r="J86" s="17">
        <f t="shared" si="8"/>
        <v>36.676093231583621</v>
      </c>
      <c r="K86" s="17">
        <f t="shared" si="8"/>
        <v>21.853766035300275</v>
      </c>
      <c r="L86" s="17"/>
      <c r="M86" s="17">
        <f t="shared" si="4"/>
        <v>18.426969809017528</v>
      </c>
      <c r="N86" s="17"/>
      <c r="O86" s="17">
        <f t="shared" si="7"/>
        <v>18.917252870808571</v>
      </c>
      <c r="P86" s="17">
        <f t="shared" si="3"/>
        <v>23.262633094439472</v>
      </c>
      <c r="R86" s="25"/>
      <c r="S86" s="26"/>
    </row>
    <row r="87" spans="1:19" ht="17.399999999999999" x14ac:dyDescent="0.35">
      <c r="A87" s="13">
        <v>1998</v>
      </c>
      <c r="B87" s="20">
        <v>524476.80000000005</v>
      </c>
      <c r="C87" s="17">
        <v>211659.60099500002</v>
      </c>
      <c r="D87" s="17">
        <v>123883.77883700001</v>
      </c>
      <c r="E87" s="27"/>
      <c r="F87" s="24">
        <v>112435</v>
      </c>
      <c r="G87" s="5"/>
      <c r="H87" s="24">
        <v>115430.21799999999</v>
      </c>
      <c r="I87" s="24">
        <v>138282.5</v>
      </c>
      <c r="J87" s="17">
        <f t="shared" si="8"/>
        <v>40.356332443112834</v>
      </c>
      <c r="K87" s="17">
        <f t="shared" si="8"/>
        <v>23.620449719987612</v>
      </c>
      <c r="L87" s="17"/>
      <c r="M87" s="17">
        <f t="shared" si="4"/>
        <v>21.437554530534047</v>
      </c>
      <c r="N87" s="17"/>
      <c r="O87" s="17">
        <f t="shared" si="7"/>
        <v>22.008641373650843</v>
      </c>
      <c r="P87" s="17">
        <f t="shared" si="3"/>
        <v>26.36579921170965</v>
      </c>
      <c r="R87" s="25"/>
      <c r="S87" s="26"/>
    </row>
    <row r="88" spans="1:19" ht="17.399999999999999" x14ac:dyDescent="0.35">
      <c r="A88" s="13">
        <v>1999</v>
      </c>
      <c r="B88" s="20">
        <v>576872.80000000005</v>
      </c>
      <c r="C88" s="17">
        <v>231867.96918700001</v>
      </c>
      <c r="D88" s="17">
        <v>133755.75550100004</v>
      </c>
      <c r="E88" s="27"/>
      <c r="F88" s="24">
        <v>118176.9</v>
      </c>
      <c r="G88" s="5"/>
      <c r="H88" s="24">
        <v>120987.658</v>
      </c>
      <c r="I88" s="24">
        <v>148116.20000000001</v>
      </c>
      <c r="J88" s="17">
        <f t="shared" si="8"/>
        <v>40.193950761242334</v>
      </c>
      <c r="K88" s="17">
        <f t="shared" si="8"/>
        <v>23.186351566757875</v>
      </c>
      <c r="L88" s="17"/>
      <c r="M88" s="17">
        <f t="shared" si="4"/>
        <v>20.485781267551527</v>
      </c>
      <c r="N88" s="17"/>
      <c r="O88" s="17">
        <f t="shared" si="7"/>
        <v>20.973021782271584</v>
      </c>
      <c r="P88" s="17">
        <f t="shared" si="3"/>
        <v>25.675712219400882</v>
      </c>
      <c r="R88" s="25"/>
      <c r="S88" s="26"/>
    </row>
    <row r="89" spans="1:19" ht="17.399999999999999" x14ac:dyDescent="0.35">
      <c r="A89" s="13">
        <v>2000</v>
      </c>
      <c r="B89" s="20">
        <v>635184.6</v>
      </c>
      <c r="C89" s="17">
        <v>246869.72755500002</v>
      </c>
      <c r="D89" s="17">
        <v>140396.509536</v>
      </c>
      <c r="E89" s="28"/>
      <c r="F89" s="24">
        <v>126785.8</v>
      </c>
      <c r="G89" s="5"/>
      <c r="H89" s="24">
        <v>129284.147</v>
      </c>
      <c r="I89" s="24">
        <v>156968.6</v>
      </c>
      <c r="J89" s="17">
        <f t="shared" si="8"/>
        <v>38.865823817989295</v>
      </c>
      <c r="K89" s="17">
        <f t="shared" si="8"/>
        <v>22.10326093170395</v>
      </c>
      <c r="L89" s="17"/>
      <c r="M89" s="17">
        <f t="shared" si="4"/>
        <v>19.960465036463418</v>
      </c>
      <c r="N89" s="17"/>
      <c r="O89" s="17">
        <f t="shared" si="7"/>
        <v>20.353791165591861</v>
      </c>
      <c r="P89" s="17">
        <f t="shared" si="3"/>
        <v>24.712280492946462</v>
      </c>
      <c r="R89" s="25"/>
      <c r="S89" s="26"/>
    </row>
    <row r="90" spans="1:19" ht="17.399999999999999" x14ac:dyDescent="0.35">
      <c r="A90" s="13">
        <v>2001</v>
      </c>
      <c r="B90" s="20">
        <v>688164.9</v>
      </c>
      <c r="C90" s="17">
        <v>274122.92570700002</v>
      </c>
      <c r="D90" s="17">
        <v>151632.041062</v>
      </c>
      <c r="E90" s="28"/>
      <c r="F90" s="24">
        <v>132245.20000000001</v>
      </c>
      <c r="G90" s="5"/>
      <c r="H90" s="24">
        <v>136765.4</v>
      </c>
      <c r="I90" s="24">
        <v>181738.5</v>
      </c>
      <c r="J90" s="17">
        <f t="shared" si="8"/>
        <v>39.833901105243818</v>
      </c>
      <c r="K90" s="17">
        <f t="shared" si="8"/>
        <v>22.034259675551603</v>
      </c>
      <c r="L90" s="17"/>
      <c r="M90" s="17">
        <f t="shared" si="4"/>
        <v>19.217080092286022</v>
      </c>
      <c r="N90" s="17"/>
      <c r="O90" s="17">
        <f t="shared" si="7"/>
        <v>19.87392847266694</v>
      </c>
      <c r="P90" s="17">
        <f t="shared" si="3"/>
        <v>26.409149899973102</v>
      </c>
      <c r="R90" s="25"/>
      <c r="S90" s="26"/>
    </row>
    <row r="91" spans="1:19" ht="17.399999999999999" x14ac:dyDescent="0.35">
      <c r="A91" s="13">
        <v>2002</v>
      </c>
      <c r="B91" s="20">
        <v>761938.9</v>
      </c>
      <c r="C91" s="17">
        <v>300934.23120899999</v>
      </c>
      <c r="D91" s="17">
        <v>158428.08528300002</v>
      </c>
      <c r="E91" s="28"/>
      <c r="F91" s="24">
        <v>131056.6</v>
      </c>
      <c r="G91" s="5"/>
      <c r="H91" s="24">
        <v>136921.91399999999</v>
      </c>
      <c r="I91" s="24">
        <v>198646.9</v>
      </c>
      <c r="J91" s="17">
        <f t="shared" si="8"/>
        <v>39.495848185333493</v>
      </c>
      <c r="K91" s="17">
        <f t="shared" si="8"/>
        <v>20.792754548035283</v>
      </c>
      <c r="L91" s="17"/>
      <c r="M91" s="17">
        <f t="shared" si="4"/>
        <v>17.200408064216173</v>
      </c>
      <c r="N91" s="17"/>
      <c r="O91" s="17">
        <f t="shared" si="7"/>
        <v>17.970196035403887</v>
      </c>
      <c r="P91" s="17">
        <f t="shared" si="3"/>
        <v>26.071237470616083</v>
      </c>
      <c r="R91" s="25"/>
      <c r="S91" s="26"/>
    </row>
    <row r="92" spans="1:19" ht="17.399999999999999" x14ac:dyDescent="0.35">
      <c r="A92" s="13">
        <v>2003</v>
      </c>
      <c r="B92" s="20">
        <v>810915.3</v>
      </c>
      <c r="C92" s="17">
        <v>329602.07340699999</v>
      </c>
      <c r="D92" s="17">
        <v>171869.12145799998</v>
      </c>
      <c r="E92" s="28"/>
      <c r="F92" s="24">
        <v>157028</v>
      </c>
      <c r="G92" s="5"/>
      <c r="H92" s="24">
        <v>164303.073</v>
      </c>
      <c r="I92" s="24">
        <v>264116.5</v>
      </c>
      <c r="J92" s="17">
        <f t="shared" si="8"/>
        <v>40.645684377517597</v>
      </c>
      <c r="K92" s="17">
        <f t="shared" si="8"/>
        <v>21.19446031638569</v>
      </c>
      <c r="L92" s="17"/>
      <c r="M92" s="17">
        <f t="shared" si="4"/>
        <v>19.36429119046095</v>
      </c>
      <c r="N92" s="17"/>
      <c r="O92" s="17">
        <f t="shared" si="7"/>
        <v>20.261434578925812</v>
      </c>
      <c r="P92" s="17">
        <f t="shared" si="3"/>
        <v>32.570171015394578</v>
      </c>
      <c r="R92" s="25"/>
      <c r="S92" s="26"/>
    </row>
    <row r="93" spans="1:19" ht="17.399999999999999" x14ac:dyDescent="0.35">
      <c r="A93" s="13">
        <v>2004</v>
      </c>
      <c r="B93" s="20">
        <v>876033.1</v>
      </c>
      <c r="C93" s="17">
        <v>334254.818715</v>
      </c>
      <c r="D93" s="17">
        <v>187419.200297</v>
      </c>
      <c r="E93" s="28"/>
      <c r="F93" s="24">
        <v>168328</v>
      </c>
      <c r="G93" s="5"/>
      <c r="H93" s="24">
        <v>173537.853</v>
      </c>
      <c r="I93" s="24">
        <v>259550.5</v>
      </c>
      <c r="J93" s="17">
        <f t="shared" si="8"/>
        <v>38.155501055268346</v>
      </c>
      <c r="K93" s="17">
        <f t="shared" si="8"/>
        <v>21.394077495131178</v>
      </c>
      <c r="L93" s="17"/>
      <c r="M93" s="17">
        <f t="shared" si="4"/>
        <v>19.214799075514385</v>
      </c>
      <c r="N93" s="17"/>
      <c r="O93" s="17">
        <f t="shared" si="7"/>
        <v>19.809508681806658</v>
      </c>
      <c r="P93" s="17">
        <f t="shared" si="3"/>
        <v>29.627933008467377</v>
      </c>
      <c r="R93" s="25"/>
      <c r="S93" s="26"/>
    </row>
    <row r="94" spans="1:19" ht="17.399999999999999" x14ac:dyDescent="0.35">
      <c r="A94" s="13">
        <v>2005</v>
      </c>
      <c r="B94" s="20">
        <v>919797.3</v>
      </c>
      <c r="C94" s="17">
        <v>351270.90801399999</v>
      </c>
      <c r="D94" s="17">
        <v>197732.43481399998</v>
      </c>
      <c r="E94" s="28"/>
      <c r="F94" s="24">
        <v>183566</v>
      </c>
      <c r="G94" s="5">
        <v>242544</v>
      </c>
      <c r="H94" s="24">
        <v>187945.88</v>
      </c>
      <c r="I94" s="24">
        <v>271192</v>
      </c>
      <c r="J94" s="17">
        <f t="shared" si="8"/>
        <v>38.19003469720991</v>
      </c>
      <c r="K94" s="17">
        <f t="shared" si="8"/>
        <v>21.4973923943895</v>
      </c>
      <c r="L94" s="17"/>
      <c r="M94" s="17">
        <f t="shared" si="4"/>
        <v>19.957223183847137</v>
      </c>
      <c r="N94" s="17">
        <f t="shared" si="4"/>
        <v>26.369288102933115</v>
      </c>
      <c r="O94" s="17">
        <f t="shared" si="7"/>
        <v>20.433402011508406</v>
      </c>
      <c r="P94" s="17">
        <f t="shared" si="3"/>
        <v>29.483887373881178</v>
      </c>
      <c r="R94" s="25"/>
      <c r="S94" s="26"/>
    </row>
    <row r="95" spans="1:19" ht="17.399999999999999" x14ac:dyDescent="0.35">
      <c r="A95" s="13">
        <v>2006</v>
      </c>
      <c r="B95" s="20">
        <v>966054.6</v>
      </c>
      <c r="C95" s="17">
        <v>371627.88338199997</v>
      </c>
      <c r="D95" s="17">
        <v>208759.90035300003</v>
      </c>
      <c r="E95" s="28"/>
      <c r="F95" s="24">
        <v>200537</v>
      </c>
      <c r="G95" s="5">
        <v>260800</v>
      </c>
      <c r="H95" s="24">
        <v>205927.57</v>
      </c>
      <c r="I95" s="24">
        <v>290891.90000000002</v>
      </c>
      <c r="J95" s="17">
        <f t="shared" si="8"/>
        <v>38.468621067794714</v>
      </c>
      <c r="K95" s="17">
        <f t="shared" si="8"/>
        <v>21.609534321662569</v>
      </c>
      <c r="L95" s="17"/>
      <c r="M95" s="17">
        <f t="shared" ref="M95:N104" si="9">F95/$B95*100</f>
        <v>20.758350511451422</v>
      </c>
      <c r="N95" s="17">
        <f t="shared" si="9"/>
        <v>26.996403722936574</v>
      </c>
      <c r="O95" s="17">
        <f t="shared" si="7"/>
        <v>21.316348993110743</v>
      </c>
      <c r="P95" s="17">
        <f t="shared" si="3"/>
        <v>30.111331181488087</v>
      </c>
      <c r="R95" s="25"/>
      <c r="S95" s="26"/>
    </row>
    <row r="96" spans="1:19" ht="17.399999999999999" x14ac:dyDescent="0.35">
      <c r="A96" s="13">
        <v>2007</v>
      </c>
      <c r="B96" s="20">
        <v>1043257.8</v>
      </c>
      <c r="C96" s="17">
        <v>383750.57752600004</v>
      </c>
      <c r="D96" s="17">
        <v>244190.73868000001</v>
      </c>
      <c r="E96" s="28"/>
      <c r="F96" s="24">
        <v>203908</v>
      </c>
      <c r="G96" s="5">
        <v>268320</v>
      </c>
      <c r="H96" s="24">
        <v>209810.31599999999</v>
      </c>
      <c r="I96" s="24">
        <v>309583.5</v>
      </c>
      <c r="J96" s="17">
        <f t="shared" si="8"/>
        <v>36.783868524730899</v>
      </c>
      <c r="K96" s="17">
        <f t="shared" si="8"/>
        <v>23.406557677306605</v>
      </c>
      <c r="L96" s="17"/>
      <c r="M96" s="17">
        <f t="shared" si="9"/>
        <v>19.545312769288664</v>
      </c>
      <c r="N96" s="17">
        <f t="shared" si="9"/>
        <v>25.719433873391601</v>
      </c>
      <c r="O96" s="17">
        <f t="shared" si="7"/>
        <v>20.111070916507884</v>
      </c>
      <c r="P96" s="17">
        <f t="shared" si="3"/>
        <v>29.674688269764193</v>
      </c>
      <c r="R96" s="25"/>
      <c r="S96" s="26"/>
    </row>
    <row r="97" spans="1:19" ht="17.399999999999999" x14ac:dyDescent="0.35">
      <c r="A97" s="13">
        <v>2008</v>
      </c>
      <c r="B97" s="20">
        <v>1104492.2</v>
      </c>
      <c r="C97" s="17">
        <v>429528.50417900004</v>
      </c>
      <c r="D97" s="17">
        <v>247556.24529299996</v>
      </c>
      <c r="E97" s="28"/>
      <c r="F97" s="24">
        <v>232176</v>
      </c>
      <c r="G97" s="5">
        <v>297287</v>
      </c>
      <c r="H97" s="24">
        <v>238833.57500000001</v>
      </c>
      <c r="I97" s="24">
        <v>353493.9</v>
      </c>
      <c r="J97" s="17">
        <f t="shared" si="8"/>
        <v>38.889229292791747</v>
      </c>
      <c r="K97" s="17">
        <f t="shared" si="8"/>
        <v>22.413580222024198</v>
      </c>
      <c r="L97" s="17"/>
      <c r="M97" s="17">
        <f t="shared" si="9"/>
        <v>21.021062892069313</v>
      </c>
      <c r="N97" s="17">
        <f t="shared" si="9"/>
        <v>26.916170163990294</v>
      </c>
      <c r="O97" s="17">
        <f t="shared" si="7"/>
        <v>21.623835369774454</v>
      </c>
      <c r="P97" s="17">
        <f t="shared" si="3"/>
        <v>32.005106056882973</v>
      </c>
      <c r="R97" s="25"/>
      <c r="S97" s="26"/>
    </row>
    <row r="98" spans="1:19" ht="17.399999999999999" x14ac:dyDescent="0.35">
      <c r="A98" s="13">
        <v>2009</v>
      </c>
      <c r="B98" s="20">
        <v>1151707.8</v>
      </c>
      <c r="C98" s="17">
        <v>495183.70787500002</v>
      </c>
      <c r="D98" s="17">
        <v>294003.82371400006</v>
      </c>
      <c r="E98" s="28"/>
      <c r="F98" s="24">
        <v>264883</v>
      </c>
      <c r="G98" s="5">
        <v>352670</v>
      </c>
      <c r="H98" s="24">
        <v>272872.64500000002</v>
      </c>
      <c r="I98" s="24">
        <v>401766.7</v>
      </c>
      <c r="J98" s="17">
        <f t="shared" si="8"/>
        <v>42.995602519580054</v>
      </c>
      <c r="K98" s="17">
        <f t="shared" si="8"/>
        <v>25.527640232531208</v>
      </c>
      <c r="L98" s="17"/>
      <c r="M98" s="17">
        <f t="shared" si="9"/>
        <v>22.999149610691184</v>
      </c>
      <c r="N98" s="17">
        <f t="shared" si="9"/>
        <v>30.621482289170913</v>
      </c>
      <c r="O98" s="17">
        <f t="shared" si="7"/>
        <v>23.69287114318406</v>
      </c>
      <c r="P98" s="17">
        <f t="shared" si="3"/>
        <v>34.884429887511395</v>
      </c>
      <c r="R98" s="25"/>
      <c r="S98" s="26"/>
    </row>
    <row r="99" spans="1:19" ht="17.399999999999999" x14ac:dyDescent="0.35">
      <c r="A99" s="13">
        <v>2010</v>
      </c>
      <c r="B99" s="20">
        <v>1265308</v>
      </c>
      <c r="C99" s="17">
        <v>478805.58430500003</v>
      </c>
      <c r="D99" s="17">
        <v>278256.51651500002</v>
      </c>
      <c r="E99" s="28"/>
      <c r="F99" s="24">
        <v>251156</v>
      </c>
      <c r="G99" s="5">
        <v>326519</v>
      </c>
      <c r="H99" s="24">
        <v>254230.96599999999</v>
      </c>
      <c r="I99" s="24">
        <v>392264.1</v>
      </c>
      <c r="J99" s="17">
        <f t="shared" si="8"/>
        <v>37.841030350317865</v>
      </c>
      <c r="K99" s="17">
        <f t="shared" si="8"/>
        <v>21.991208189231397</v>
      </c>
      <c r="L99" s="17"/>
      <c r="M99" s="17">
        <f t="shared" si="9"/>
        <v>19.849396352508638</v>
      </c>
      <c r="N99" s="17">
        <f t="shared" si="9"/>
        <v>25.805495578942043</v>
      </c>
      <c r="O99" s="17">
        <f t="shared" si="7"/>
        <v>20.09241749834823</v>
      </c>
      <c r="P99" s="17">
        <f t="shared" si="3"/>
        <v>31.001471578461526</v>
      </c>
      <c r="R99" s="25"/>
      <c r="S99" s="26"/>
    </row>
    <row r="100" spans="1:19" ht="17.399999999999999" x14ac:dyDescent="0.35">
      <c r="A100" s="13">
        <v>2011</v>
      </c>
      <c r="B100" s="20">
        <v>1332681</v>
      </c>
      <c r="C100" s="17">
        <v>497683.73816299997</v>
      </c>
      <c r="D100" s="17">
        <v>287687.533421</v>
      </c>
      <c r="E100" s="28"/>
      <c r="F100" s="24">
        <v>270655</v>
      </c>
      <c r="G100" s="5">
        <v>342821</v>
      </c>
      <c r="H100" s="24">
        <v>273694.06900000002</v>
      </c>
      <c r="I100" s="24">
        <v>431075.5</v>
      </c>
      <c r="J100" s="17">
        <f t="shared" si="8"/>
        <v>37.344551183891717</v>
      </c>
      <c r="K100" s="17">
        <f t="shared" si="8"/>
        <v>21.587126508219146</v>
      </c>
      <c r="L100" s="17"/>
      <c r="M100" s="17">
        <f t="shared" si="9"/>
        <v>20.309061208196113</v>
      </c>
      <c r="N100" s="17">
        <f t="shared" si="9"/>
        <v>25.724160545546908</v>
      </c>
      <c r="O100" s="17">
        <f t="shared" si="7"/>
        <v>20.53710295261957</v>
      </c>
      <c r="P100" s="17">
        <f t="shared" si="3"/>
        <v>32.346488019263425</v>
      </c>
      <c r="R100" s="25"/>
      <c r="S100" s="26"/>
    </row>
    <row r="101" spans="1:19" ht="17.399999999999999" x14ac:dyDescent="0.35">
      <c r="A101" s="13">
        <v>2012</v>
      </c>
      <c r="B101" s="20">
        <v>1377456.7</v>
      </c>
      <c r="C101" s="17">
        <v>531665.81030899996</v>
      </c>
      <c r="D101" s="17">
        <v>303813.01125800004</v>
      </c>
      <c r="E101" s="28"/>
      <c r="F101" s="24"/>
      <c r="G101" s="5">
        <v>364118</v>
      </c>
      <c r="H101" s="24">
        <v>292977.19900000002</v>
      </c>
      <c r="I101" s="24">
        <v>450811.9</v>
      </c>
      <c r="J101" s="17">
        <f t="shared" si="8"/>
        <v>38.597642329446721</v>
      </c>
      <c r="K101" s="17">
        <f t="shared" si="8"/>
        <v>22.056084322505388</v>
      </c>
      <c r="L101" s="17"/>
      <c r="M101" s="17"/>
      <c r="N101" s="17">
        <f t="shared" si="9"/>
        <v>26.434079561266792</v>
      </c>
      <c r="O101" s="17">
        <f t="shared" si="7"/>
        <v>21.269430755972223</v>
      </c>
      <c r="P101" s="17">
        <f t="shared" si="3"/>
        <v>32.72784545604955</v>
      </c>
      <c r="R101" s="25"/>
      <c r="S101" s="26"/>
    </row>
    <row r="102" spans="1:19" ht="17.399999999999999" x14ac:dyDescent="0.35">
      <c r="A102" s="13">
        <v>2013</v>
      </c>
      <c r="B102" s="20">
        <v>1429445.4</v>
      </c>
      <c r="C102" s="17">
        <v>559686.54587199993</v>
      </c>
      <c r="D102" s="17">
        <v>324648.60392799997</v>
      </c>
      <c r="E102" s="28"/>
      <c r="F102" s="24"/>
      <c r="G102" s="5">
        <v>383598</v>
      </c>
      <c r="H102" s="24">
        <v>300237.56400000001</v>
      </c>
      <c r="I102" s="24">
        <v>453991.4</v>
      </c>
      <c r="J102" s="17">
        <f t="shared" si="8"/>
        <v>39.15410451298105</v>
      </c>
      <c r="K102" s="17">
        <f t="shared" si="8"/>
        <v>22.711507828700555</v>
      </c>
      <c r="L102" s="17"/>
      <c r="M102" s="17"/>
      <c r="N102" s="17">
        <f t="shared" si="9"/>
        <v>26.835442612918271</v>
      </c>
      <c r="O102" s="17">
        <f t="shared" si="7"/>
        <v>21.003779787601541</v>
      </c>
      <c r="P102" s="17">
        <f t="shared" si="3"/>
        <v>31.759967886846191</v>
      </c>
      <c r="R102" s="25"/>
      <c r="S102" s="26"/>
    </row>
    <row r="103" spans="1:19" ht="17.399999999999999" x14ac:dyDescent="0.35">
      <c r="A103" s="13">
        <v>2014</v>
      </c>
      <c r="B103" s="20">
        <v>1486079.3</v>
      </c>
      <c r="C103" s="17">
        <v>573761.93168799998</v>
      </c>
      <c r="D103" s="17">
        <v>329674.66329499998</v>
      </c>
      <c r="E103" s="28"/>
      <c r="F103" s="24"/>
      <c r="G103" s="5">
        <v>389165</v>
      </c>
      <c r="H103" s="24">
        <v>312394.13299999997</v>
      </c>
      <c r="I103" s="24">
        <v>475250.1</v>
      </c>
      <c r="J103" s="17">
        <f t="shared" si="8"/>
        <v>38.609105966821552</v>
      </c>
      <c r="K103" s="17">
        <f t="shared" si="8"/>
        <v>22.184190527046567</v>
      </c>
      <c r="L103" s="17"/>
      <c r="M103" s="17"/>
      <c r="N103" s="17">
        <f t="shared" si="9"/>
        <v>26.187364294758698</v>
      </c>
      <c r="O103" s="17">
        <f t="shared" si="7"/>
        <v>21.021363597487696</v>
      </c>
      <c r="P103" s="17">
        <f t="shared" si="3"/>
        <v>31.980130535429701</v>
      </c>
      <c r="R103" s="25"/>
      <c r="S103" s="26"/>
    </row>
    <row r="104" spans="1:19" ht="17.399999999999999" x14ac:dyDescent="0.35">
      <c r="A104" s="22">
        <v>2015</v>
      </c>
      <c r="B104" s="29">
        <v>1564123.9</v>
      </c>
      <c r="C104" s="29">
        <v>621109.78915999993</v>
      </c>
      <c r="D104" s="29">
        <v>398148.96708199999</v>
      </c>
      <c r="E104" s="30"/>
      <c r="F104" s="29"/>
      <c r="G104" s="31">
        <v>417766</v>
      </c>
      <c r="H104" s="29">
        <v>339351.01699999999</v>
      </c>
      <c r="I104" s="29">
        <v>504628.4</v>
      </c>
      <c r="J104" s="29">
        <f t="shared" si="8"/>
        <v>39.709756315340492</v>
      </c>
      <c r="K104" s="29">
        <f t="shared" si="8"/>
        <v>25.455078531950058</v>
      </c>
      <c r="L104" s="29"/>
      <c r="M104" s="29"/>
      <c r="N104" s="29">
        <f t="shared" si="9"/>
        <v>26.70926516754843</v>
      </c>
      <c r="O104" s="29">
        <f t="shared" si="7"/>
        <v>21.695916608652293</v>
      </c>
      <c r="P104" s="29">
        <f t="shared" si="3"/>
        <v>32.262687118328678</v>
      </c>
      <c r="Q104" s="32"/>
    </row>
    <row r="105" spans="1:19" x14ac:dyDescent="0.35">
      <c r="A105" s="6"/>
      <c r="B105" s="1" t="s">
        <v>31</v>
      </c>
      <c r="C105" s="19"/>
      <c r="D105" s="19"/>
      <c r="E105" s="3"/>
      <c r="F105" s="5"/>
      <c r="G105" s="5"/>
      <c r="H105" s="5"/>
      <c r="I105" s="5"/>
      <c r="J105" s="17"/>
      <c r="K105" s="17"/>
      <c r="L105" s="17"/>
      <c r="M105" s="17"/>
      <c r="N105" s="17"/>
      <c r="O105" s="17"/>
      <c r="P105" s="17"/>
    </row>
    <row r="106" spans="1:19" x14ac:dyDescent="0.35">
      <c r="A106" s="6"/>
      <c r="B106" s="1" t="s">
        <v>32</v>
      </c>
      <c r="C106" s="19"/>
      <c r="D106" s="19"/>
      <c r="E106" s="3"/>
      <c r="F106" s="5"/>
      <c r="G106" s="5"/>
      <c r="H106" s="5"/>
      <c r="I106" s="5"/>
      <c r="J106" s="17"/>
      <c r="K106" s="17"/>
      <c r="L106" s="17"/>
      <c r="M106" s="17"/>
      <c r="N106" s="17"/>
      <c r="O106" s="17"/>
      <c r="P106" s="17"/>
    </row>
    <row r="107" spans="1:19" x14ac:dyDescent="0.35">
      <c r="A107" s="6"/>
      <c r="B107" s="1" t="s">
        <v>33</v>
      </c>
      <c r="C107" s="19"/>
      <c r="D107" s="19"/>
      <c r="E107" s="3"/>
      <c r="F107" s="5"/>
      <c r="G107" s="5"/>
      <c r="H107" s="5"/>
      <c r="I107" s="5"/>
      <c r="J107" s="17"/>
      <c r="K107" s="17"/>
      <c r="L107" s="17"/>
      <c r="M107" s="17"/>
      <c r="N107" s="17"/>
      <c r="O107" s="17"/>
      <c r="P107" s="17"/>
    </row>
    <row r="108" spans="1:19" x14ac:dyDescent="0.35">
      <c r="A108" s="6"/>
      <c r="B108" s="1" t="s">
        <v>34</v>
      </c>
      <c r="C108" s="19"/>
      <c r="D108" s="19"/>
      <c r="E108" s="3"/>
      <c r="F108" s="5"/>
      <c r="G108" s="5"/>
      <c r="H108" s="5"/>
      <c r="I108" s="5"/>
      <c r="J108" s="17"/>
      <c r="K108" s="17"/>
      <c r="L108" s="17"/>
      <c r="M108" s="17"/>
      <c r="N108" s="17"/>
      <c r="O108" s="17"/>
      <c r="P108" s="17"/>
    </row>
    <row r="109" spans="1:19" x14ac:dyDescent="0.35">
      <c r="A109" s="6"/>
      <c r="B109" s="1" t="s">
        <v>35</v>
      </c>
      <c r="C109" s="19"/>
      <c r="D109" s="19"/>
      <c r="E109" s="3"/>
      <c r="F109" s="5"/>
      <c r="G109" s="5"/>
      <c r="H109" s="5"/>
      <c r="I109" s="5"/>
      <c r="J109" s="17"/>
      <c r="K109" s="17"/>
      <c r="L109" s="17"/>
      <c r="M109" s="17"/>
      <c r="N109" s="17"/>
      <c r="O109" s="17"/>
      <c r="P109" s="17"/>
    </row>
    <row r="110" spans="1:19" x14ac:dyDescent="0.35">
      <c r="A110" s="6"/>
      <c r="B110" s="1" t="s">
        <v>64</v>
      </c>
      <c r="C110" s="19"/>
      <c r="D110" s="19"/>
      <c r="E110" s="3"/>
      <c r="F110" s="5"/>
      <c r="G110" s="5"/>
      <c r="H110" s="5"/>
      <c r="I110" s="5"/>
      <c r="J110" s="17"/>
      <c r="K110" s="17"/>
      <c r="L110" s="17"/>
      <c r="M110" s="17"/>
      <c r="N110" s="17"/>
      <c r="O110" s="17"/>
      <c r="P110" s="17"/>
    </row>
    <row r="111" spans="1:19" s="34" customFormat="1" x14ac:dyDescent="0.35">
      <c r="B111" s="2" t="s">
        <v>36</v>
      </c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P111" s="4"/>
    </row>
    <row r="112" spans="1:19" s="36" customFormat="1" x14ac:dyDescent="0.35">
      <c r="B112" s="35" t="s">
        <v>37</v>
      </c>
      <c r="C112" s="13"/>
      <c r="D112" s="19"/>
      <c r="E112" s="19"/>
      <c r="F112" s="3"/>
      <c r="G112" s="5"/>
      <c r="H112" s="5"/>
      <c r="I112" s="5"/>
      <c r="J112" s="5"/>
      <c r="K112" s="17"/>
      <c r="L112" s="17"/>
      <c r="M112" s="17"/>
      <c r="N112" s="17"/>
      <c r="O112" s="17"/>
      <c r="P112" s="17"/>
    </row>
    <row r="113" spans="1:18" x14ac:dyDescent="0.4">
      <c r="A113" s="6"/>
      <c r="B113" s="6"/>
      <c r="C113" s="37" t="s">
        <v>38</v>
      </c>
      <c r="D113" s="38"/>
      <c r="E113" s="39"/>
      <c r="F113" s="40" t="s">
        <v>39</v>
      </c>
      <c r="G113" s="40"/>
      <c r="H113" s="41"/>
      <c r="I113" s="40"/>
      <c r="J113" s="40"/>
      <c r="K113" s="39"/>
    </row>
    <row r="114" spans="1:18" x14ac:dyDescent="0.4">
      <c r="A114" s="6"/>
      <c r="B114" s="6"/>
      <c r="C114" s="42" t="s">
        <v>40</v>
      </c>
      <c r="D114" s="43"/>
      <c r="E114" s="44"/>
      <c r="F114" s="45" t="s">
        <v>41</v>
      </c>
      <c r="G114" s="40"/>
      <c r="H114" s="41"/>
      <c r="I114" s="40"/>
      <c r="J114" s="40"/>
      <c r="K114" s="39"/>
    </row>
    <row r="115" spans="1:18" x14ac:dyDescent="0.4">
      <c r="A115" s="6"/>
      <c r="B115" s="6"/>
      <c r="C115" s="42" t="s">
        <v>42</v>
      </c>
      <c r="D115" s="43"/>
      <c r="E115" s="44"/>
      <c r="F115" s="47" t="s">
        <v>43</v>
      </c>
      <c r="G115" s="40"/>
      <c r="H115" s="41"/>
      <c r="I115" s="40"/>
      <c r="J115" s="40"/>
      <c r="K115" s="39"/>
    </row>
    <row r="116" spans="1:18" x14ac:dyDescent="0.4">
      <c r="A116" s="6"/>
      <c r="B116" s="6"/>
      <c r="C116" s="42" t="s">
        <v>44</v>
      </c>
      <c r="D116" s="43"/>
      <c r="E116" s="44"/>
      <c r="F116" s="47" t="s">
        <v>45</v>
      </c>
      <c r="G116" s="40"/>
      <c r="H116" s="41"/>
      <c r="I116" s="40"/>
      <c r="J116" s="40"/>
      <c r="K116" s="39"/>
    </row>
    <row r="117" spans="1:18" x14ac:dyDescent="0.4">
      <c r="A117" s="6"/>
      <c r="B117" s="48" t="s">
        <v>46</v>
      </c>
      <c r="C117" s="17"/>
      <c r="D117" s="17"/>
      <c r="E117" s="17"/>
      <c r="F117" s="17"/>
      <c r="G117" s="19"/>
    </row>
    <row r="118" spans="1:18" x14ac:dyDescent="0.35">
      <c r="A118" s="6"/>
      <c r="B118" s="6"/>
      <c r="C118" s="49" t="s">
        <v>47</v>
      </c>
      <c r="D118" s="50" t="s">
        <v>48</v>
      </c>
      <c r="E118" s="51" t="s">
        <v>49</v>
      </c>
      <c r="F118" s="52" t="s">
        <v>50</v>
      </c>
      <c r="G118" s="53" t="s">
        <v>51</v>
      </c>
      <c r="H118" s="54" t="s">
        <v>52</v>
      </c>
      <c r="I118" s="50" t="s">
        <v>53</v>
      </c>
    </row>
    <row r="119" spans="1:18" x14ac:dyDescent="0.35">
      <c r="A119" s="6"/>
      <c r="B119" s="6"/>
      <c r="C119" s="55">
        <v>1952</v>
      </c>
      <c r="D119" s="54">
        <v>7.3330979999999997</v>
      </c>
      <c r="E119" s="52"/>
      <c r="F119" s="52"/>
      <c r="G119" s="53" t="s">
        <v>54</v>
      </c>
      <c r="H119" s="54">
        <f>D119*3/12</f>
        <v>1.8332744999999999</v>
      </c>
      <c r="I119" s="50">
        <f>D119-H119</f>
        <v>5.4998234999999998</v>
      </c>
    </row>
    <row r="120" spans="1:18" x14ac:dyDescent="0.35">
      <c r="A120" s="6"/>
      <c r="B120" s="6"/>
      <c r="C120" s="56">
        <v>1953</v>
      </c>
      <c r="D120" s="54">
        <v>17.727109599999999</v>
      </c>
      <c r="E120" s="54" t="s">
        <v>55</v>
      </c>
      <c r="F120" s="52" t="s">
        <v>56</v>
      </c>
      <c r="G120" s="52" t="s">
        <v>57</v>
      </c>
      <c r="H120" s="54">
        <f>D120*3/12</f>
        <v>4.4317773999999996</v>
      </c>
      <c r="I120" s="50">
        <f>H119+D120-H120</f>
        <v>15.128606700000001</v>
      </c>
    </row>
    <row r="121" spans="1:18" x14ac:dyDescent="0.35">
      <c r="A121" s="6"/>
      <c r="B121" s="6"/>
      <c r="C121" s="56">
        <v>1954</v>
      </c>
      <c r="D121" s="54">
        <v>39.495170000000002</v>
      </c>
      <c r="E121" s="54" t="s">
        <v>58</v>
      </c>
      <c r="F121" s="52" t="s">
        <v>59</v>
      </c>
      <c r="G121" s="52" t="s">
        <v>60</v>
      </c>
      <c r="H121" s="54">
        <f>D121*6/12</f>
        <v>19.747585000000001</v>
      </c>
      <c r="I121" s="50">
        <f>H120+D121-H121</f>
        <v>24.179362400000002</v>
      </c>
      <c r="J121" s="46"/>
    </row>
    <row r="122" spans="1:18" x14ac:dyDescent="0.35">
      <c r="A122" s="6"/>
      <c r="B122" s="6"/>
      <c r="C122" s="56">
        <v>1955</v>
      </c>
      <c r="D122" s="54">
        <v>97.15058470000001</v>
      </c>
      <c r="E122" s="54" t="s">
        <v>61</v>
      </c>
      <c r="F122" s="52" t="s">
        <v>62</v>
      </c>
      <c r="G122" s="52" t="s">
        <v>63</v>
      </c>
      <c r="H122" s="54">
        <f>D122*12/18</f>
        <v>64.767056466666673</v>
      </c>
      <c r="I122" s="50">
        <f>H121+D122-H122</f>
        <v>52.131113233333338</v>
      </c>
      <c r="J122" s="46"/>
    </row>
    <row r="123" spans="1:18" x14ac:dyDescent="0.35">
      <c r="A123" s="6"/>
      <c r="B123" s="6"/>
      <c r="C123" s="57">
        <v>1956</v>
      </c>
      <c r="D123" s="58">
        <v>0</v>
      </c>
      <c r="E123" s="59"/>
      <c r="F123" s="60"/>
      <c r="G123" s="60"/>
      <c r="H123" s="59"/>
      <c r="I123" s="61">
        <f>H122</f>
        <v>64.767056466666673</v>
      </c>
      <c r="J123" s="46"/>
    </row>
    <row r="124" spans="1:18" x14ac:dyDescent="0.4">
      <c r="A124" s="6"/>
      <c r="C124" s="63"/>
      <c r="J124" s="46"/>
    </row>
    <row r="125" spans="1:18" ht="14.25" customHeight="1" x14ac:dyDescent="0.4">
      <c r="A125" s="6"/>
      <c r="C125" s="63"/>
    </row>
    <row r="126" spans="1:18" s="34" customFormat="1" x14ac:dyDescent="0.35">
      <c r="A126" s="1"/>
      <c r="B126" s="28"/>
      <c r="C126" s="3"/>
      <c r="D126" s="64"/>
      <c r="E126" s="64"/>
      <c r="F126" s="3"/>
      <c r="G126" s="64"/>
      <c r="H126" s="64"/>
      <c r="I126" s="3"/>
      <c r="J126" s="3"/>
      <c r="K126" s="3"/>
      <c r="L126" s="64"/>
      <c r="M126" s="64"/>
      <c r="N126" s="3"/>
      <c r="O126" s="3"/>
      <c r="P126" s="65"/>
      <c r="Q126" s="5"/>
      <c r="R126" s="5"/>
    </row>
    <row r="127" spans="1:18" s="68" customFormat="1" x14ac:dyDescent="0.35">
      <c r="A127" s="66"/>
      <c r="B127" s="67"/>
      <c r="G127" s="69"/>
      <c r="K127" s="3"/>
      <c r="L127" s="3"/>
      <c r="M127" s="64"/>
      <c r="N127" s="64"/>
      <c r="O127" s="3"/>
      <c r="P127" s="3"/>
      <c r="Q127" s="70"/>
      <c r="R127" s="70"/>
    </row>
    <row r="128" spans="1:18" s="68" customFormat="1" x14ac:dyDescent="0.35">
      <c r="A128" s="71"/>
      <c r="B128" s="67"/>
      <c r="G128" s="69"/>
      <c r="K128" s="3"/>
      <c r="L128" s="3"/>
      <c r="M128" s="64"/>
      <c r="N128" s="64"/>
      <c r="O128" s="3"/>
      <c r="P128" s="3"/>
      <c r="Q128" s="70"/>
      <c r="R128" s="70"/>
    </row>
    <row r="129" spans="1:16" s="34" customFormat="1" x14ac:dyDescent="0.35">
      <c r="A129" s="72"/>
      <c r="B129" s="33"/>
      <c r="G129" s="32"/>
      <c r="L129" s="32"/>
      <c r="M129" s="32"/>
      <c r="N129" s="32"/>
      <c r="O129" s="32"/>
      <c r="P129" s="32"/>
    </row>
  </sheetData>
  <mergeCells count="18">
    <mergeCell ref="A2:A5"/>
    <mergeCell ref="B2:B3"/>
    <mergeCell ref="C2:D2"/>
    <mergeCell ref="E2:E3"/>
    <mergeCell ref="F2:F3"/>
    <mergeCell ref="O2:O3"/>
    <mergeCell ref="P2:P3"/>
    <mergeCell ref="B5:I5"/>
    <mergeCell ref="J5:P5"/>
    <mergeCell ref="B39:I39"/>
    <mergeCell ref="J39:P39"/>
    <mergeCell ref="H2:H3"/>
    <mergeCell ref="I2:I3"/>
    <mergeCell ref="J2:K2"/>
    <mergeCell ref="L2:L3"/>
    <mergeCell ref="M2:M3"/>
    <mergeCell ref="N2:N3"/>
    <mergeCell ref="G2:G3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각종재정규모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2018-03-06T06:17:11Z</dcterms:created>
  <dcterms:modified xsi:type="dcterms:W3CDTF">2018-03-06T06:20:43Z</dcterms:modified>
</cp:coreProperties>
</file>